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8\"/>
    </mc:Choice>
  </mc:AlternateContent>
  <xr:revisionPtr revIDLastSave="0" documentId="13_ncr:1_{BB48B5F5-A514-4B8E-BB2F-AB300AFCE5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eis" sheetId="1" r:id="rId1"/>
    <sheet name="Kreis_Daten" sheetId="2" r:id="rId2"/>
    <sheet name="Quadrat" sheetId="4" state="hidden" r:id="rId3"/>
    <sheet name="Quadrat_Daten" sheetId="3" state="hidden" r:id="rId4"/>
  </sheets>
  <definedNames>
    <definedName name="_xlnm.Print_Area" localSheetId="0">Kreis!$A$1:$N$54</definedName>
    <definedName name="_xlnm.Print_Area" localSheetId="2">Quadrat!$A$1:$H$47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" i="2" l="1"/>
  <c r="Z13" i="2"/>
  <c r="Z11" i="2"/>
  <c r="Z8" i="2"/>
  <c r="Z9" i="2"/>
  <c r="Z10" i="2"/>
  <c r="Z7" i="2"/>
  <c r="Z6" i="2"/>
  <c r="Z5" i="2"/>
  <c r="Z4" i="2"/>
  <c r="J3" i="2"/>
  <c r="C43" i="4" l="1"/>
  <c r="G42" i="4"/>
  <c r="C39" i="4"/>
  <c r="G38" i="4"/>
  <c r="C35" i="4"/>
  <c r="G34" i="4"/>
  <c r="C31" i="4"/>
  <c r="G30" i="4"/>
  <c r="C27" i="4"/>
  <c r="G26" i="4"/>
  <c r="Y13" i="3"/>
  <c r="Y12" i="3"/>
  <c r="Y11" i="3"/>
  <c r="Y10" i="3"/>
  <c r="Y8" i="3"/>
  <c r="C23" i="4" s="1"/>
  <c r="G22" i="4"/>
  <c r="C19" i="4"/>
  <c r="G18" i="4"/>
  <c r="C15" i="4"/>
  <c r="G14" i="4"/>
  <c r="C11" i="4"/>
  <c r="G10" i="4"/>
  <c r="G6" i="4"/>
  <c r="C7" i="4"/>
  <c r="D4" i="3"/>
  <c r="D5" i="3"/>
  <c r="D6" i="3"/>
  <c r="D7" i="3"/>
  <c r="D8" i="3"/>
  <c r="D9" i="3"/>
  <c r="D10" i="3"/>
  <c r="D11" i="3"/>
  <c r="D12" i="3"/>
  <c r="D13" i="3"/>
  <c r="D25" i="3"/>
  <c r="D26" i="3"/>
  <c r="D27" i="3"/>
  <c r="D28" i="3"/>
  <c r="D29" i="3"/>
  <c r="Y29" i="3"/>
  <c r="W29" i="3"/>
  <c r="F29" i="3"/>
  <c r="B29" i="3"/>
  <c r="I29" i="3" s="1"/>
  <c r="Y28" i="3"/>
  <c r="W28" i="3"/>
  <c r="F28" i="3"/>
  <c r="B28" i="3"/>
  <c r="Y27" i="3"/>
  <c r="W27" i="3"/>
  <c r="F27" i="3"/>
  <c r="B27" i="3"/>
  <c r="Y26" i="3"/>
  <c r="W26" i="3"/>
  <c r="F26" i="3"/>
  <c r="B26" i="3"/>
  <c r="Y25" i="3"/>
  <c r="W25" i="3"/>
  <c r="F25" i="3"/>
  <c r="B25" i="3"/>
  <c r="AB13" i="3"/>
  <c r="W13" i="3"/>
  <c r="F13" i="3"/>
  <c r="B13" i="3"/>
  <c r="W12" i="3"/>
  <c r="F12" i="3"/>
  <c r="B12" i="3"/>
  <c r="AC11" i="3"/>
  <c r="W11" i="3"/>
  <c r="F11" i="3"/>
  <c r="B11" i="3"/>
  <c r="AB10" i="3"/>
  <c r="W10" i="3"/>
  <c r="F10" i="3"/>
  <c r="B10" i="3"/>
  <c r="I10" i="3" s="1"/>
  <c r="H10" i="3" s="1"/>
  <c r="Y9" i="3"/>
  <c r="W9" i="3"/>
  <c r="F9" i="3"/>
  <c r="B9" i="3"/>
  <c r="I9" i="3" s="1"/>
  <c r="H9" i="3" s="1"/>
  <c r="AB8" i="3"/>
  <c r="W8" i="3"/>
  <c r="F8" i="3"/>
  <c r="B8" i="3"/>
  <c r="I8" i="3" s="1"/>
  <c r="J8" i="3" s="1"/>
  <c r="Z8" i="3" s="1"/>
  <c r="H22" i="4" s="1"/>
  <c r="Y7" i="3"/>
  <c r="W7" i="3"/>
  <c r="B7" i="3"/>
  <c r="H7" i="3" s="1"/>
  <c r="AC6" i="3"/>
  <c r="Y6" i="3"/>
  <c r="W6" i="3"/>
  <c r="F6" i="3"/>
  <c r="B6" i="3"/>
  <c r="K6" i="3" s="1"/>
  <c r="AB5" i="3"/>
  <c r="Y5" i="3"/>
  <c r="W5" i="3"/>
  <c r="F5" i="3"/>
  <c r="B5" i="3"/>
  <c r="H5" i="3" s="1"/>
  <c r="Y4" i="3"/>
  <c r="W4" i="3"/>
  <c r="F4" i="3"/>
  <c r="B4" i="3"/>
  <c r="H4" i="3" s="1"/>
  <c r="C50" i="1"/>
  <c r="M49" i="1"/>
  <c r="M44" i="1"/>
  <c r="C40" i="1"/>
  <c r="M39" i="1"/>
  <c r="M34" i="1"/>
  <c r="C30" i="1"/>
  <c r="M29" i="1"/>
  <c r="M24" i="1"/>
  <c r="C20" i="1"/>
  <c r="M19" i="1"/>
  <c r="C15" i="1"/>
  <c r="M14" i="1"/>
  <c r="M10" i="1"/>
  <c r="C35" i="1"/>
  <c r="C25" i="1"/>
  <c r="C45" i="1"/>
  <c r="C6" i="1"/>
  <c r="C11" i="1" l="1"/>
  <c r="I13" i="3"/>
  <c r="L13" i="3" s="1"/>
  <c r="I12" i="3"/>
  <c r="L12" i="3" s="1"/>
  <c r="I11" i="3"/>
  <c r="L11" i="3" s="1"/>
  <c r="K12" i="3"/>
  <c r="J12" i="3" s="1"/>
  <c r="Z12" i="3" s="1"/>
  <c r="H38" i="4" s="1"/>
  <c r="K11" i="3"/>
  <c r="J11" i="3" s="1"/>
  <c r="Z11" i="3" s="1"/>
  <c r="H34" i="4" s="1"/>
  <c r="K7" i="3"/>
  <c r="K8" i="3"/>
  <c r="K10" i="3"/>
  <c r="L10" i="3" s="1"/>
  <c r="K13" i="3"/>
  <c r="J13" i="3" s="1"/>
  <c r="Z13" i="3" s="1"/>
  <c r="H42" i="4" s="1"/>
  <c r="K9" i="3"/>
  <c r="L9" i="3" s="1"/>
  <c r="K5" i="3"/>
  <c r="M5" i="3" s="1"/>
  <c r="J10" i="3"/>
  <c r="Z10" i="3" s="1"/>
  <c r="H30" i="4" s="1"/>
  <c r="J9" i="3"/>
  <c r="Z9" i="3" s="1"/>
  <c r="H26" i="4" s="1"/>
  <c r="L6" i="3"/>
  <c r="AA6" i="3" s="1"/>
  <c r="H15" i="4" s="1"/>
  <c r="K4" i="3"/>
  <c r="L4" i="3" s="1"/>
  <c r="I7" i="3"/>
  <c r="J7" i="3" s="1"/>
  <c r="Z7" i="3" s="1"/>
  <c r="I6" i="3"/>
  <c r="J6" i="3" s="1"/>
  <c r="Z6" i="3" s="1"/>
  <c r="H14" i="4" s="1"/>
  <c r="I5" i="3"/>
  <c r="J5" i="3" s="1"/>
  <c r="I4" i="3"/>
  <c r="J4" i="3" s="1"/>
  <c r="H6" i="3"/>
  <c r="X6" i="3" s="1"/>
  <c r="C14" i="4" s="1"/>
  <c r="V4" i="3"/>
  <c r="L7" i="3"/>
  <c r="X10" i="3"/>
  <c r="C30" i="4" s="1"/>
  <c r="I28" i="3"/>
  <c r="C28" i="3" s="1"/>
  <c r="Z28" i="3" s="1"/>
  <c r="K26" i="3"/>
  <c r="M26" i="3" s="1"/>
  <c r="N26" i="3" s="1"/>
  <c r="AC26" i="3" s="1"/>
  <c r="K27" i="3"/>
  <c r="M27" i="3" s="1"/>
  <c r="G27" i="3" s="1"/>
  <c r="AC27" i="3" s="1"/>
  <c r="V7" i="3"/>
  <c r="V6" i="3"/>
  <c r="V8" i="3"/>
  <c r="X5" i="3"/>
  <c r="C10" i="4" s="1"/>
  <c r="L8" i="3"/>
  <c r="K25" i="3"/>
  <c r="L25" i="3" s="1"/>
  <c r="AA25" i="3" s="1"/>
  <c r="V26" i="3"/>
  <c r="V27" i="3"/>
  <c r="V5" i="3"/>
  <c r="V9" i="3"/>
  <c r="V29" i="3"/>
  <c r="V25" i="3"/>
  <c r="K29" i="3"/>
  <c r="V11" i="3"/>
  <c r="X4" i="3"/>
  <c r="C6" i="4" s="1"/>
  <c r="V12" i="3"/>
  <c r="Q29" i="3"/>
  <c r="G29" i="3" s="1"/>
  <c r="AB29" i="3" s="1"/>
  <c r="C29" i="3"/>
  <c r="Z29" i="3" s="1"/>
  <c r="M6" i="3"/>
  <c r="V13" i="3"/>
  <c r="V10" i="3"/>
  <c r="I25" i="3"/>
  <c r="J25" i="3" s="1"/>
  <c r="Z25" i="3" s="1"/>
  <c r="I26" i="3"/>
  <c r="J26" i="3" s="1"/>
  <c r="Z26" i="3" s="1"/>
  <c r="I27" i="3"/>
  <c r="J27" i="3" s="1"/>
  <c r="Z27" i="3" s="1"/>
  <c r="Q8" i="3"/>
  <c r="R8" i="3" s="1"/>
  <c r="V28" i="3"/>
  <c r="J29" i="3"/>
  <c r="K28" i="3"/>
  <c r="H25" i="3"/>
  <c r="X25" i="3" s="1"/>
  <c r="A45" i="1"/>
  <c r="A46" i="1" s="1"/>
  <c r="A40" i="1"/>
  <c r="A41" i="1" s="1"/>
  <c r="A35" i="1"/>
  <c r="A36" i="1" s="1"/>
  <c r="A30" i="1"/>
  <c r="A31" i="1" s="1"/>
  <c r="A25" i="1"/>
  <c r="A26" i="1" s="1"/>
  <c r="X13" i="2"/>
  <c r="F13" i="2"/>
  <c r="D13" i="2"/>
  <c r="B13" i="2" s="1"/>
  <c r="X12" i="2"/>
  <c r="F12" i="2"/>
  <c r="D12" i="2"/>
  <c r="B12" i="2" s="1"/>
  <c r="X11" i="2"/>
  <c r="F11" i="2"/>
  <c r="B11" i="2"/>
  <c r="X10" i="2"/>
  <c r="F10" i="2"/>
  <c r="B10" i="2"/>
  <c r="X9" i="2"/>
  <c r="F9" i="2"/>
  <c r="B9" i="2"/>
  <c r="A20" i="1"/>
  <c r="A21" i="1" s="1"/>
  <c r="A15" i="1"/>
  <c r="A16" i="1" s="1"/>
  <c r="A11" i="1"/>
  <c r="A12" i="1" s="1"/>
  <c r="X8" i="2"/>
  <c r="F8" i="2"/>
  <c r="D8" i="2"/>
  <c r="B8" i="2" s="1"/>
  <c r="X7" i="2"/>
  <c r="X6" i="2"/>
  <c r="M5" i="1"/>
  <c r="A6" i="1"/>
  <c r="A7" i="1" s="1"/>
  <c r="X5" i="2"/>
  <c r="X4" i="2"/>
  <c r="D7" i="2"/>
  <c r="F6" i="2"/>
  <c r="B6" i="2"/>
  <c r="F5" i="2"/>
  <c r="B5" i="2"/>
  <c r="I13" i="2" l="1"/>
  <c r="M13" i="2" s="1"/>
  <c r="K13" i="2"/>
  <c r="AB13" i="2" s="1"/>
  <c r="N50" i="1" s="1"/>
  <c r="I12" i="2"/>
  <c r="J12" i="2" s="1"/>
  <c r="K12" i="2"/>
  <c r="AB12" i="2" s="1"/>
  <c r="N45" i="1" s="1"/>
  <c r="I8" i="2"/>
  <c r="J8" i="2" s="1"/>
  <c r="K8" i="2"/>
  <c r="I5" i="2"/>
  <c r="J5" i="2" s="1"/>
  <c r="L6" i="2"/>
  <c r="I6" i="2"/>
  <c r="J6" i="2" s="1"/>
  <c r="L9" i="2"/>
  <c r="M9" i="2" s="1"/>
  <c r="I9" i="2"/>
  <c r="J9" i="2" s="1"/>
  <c r="L11" i="2"/>
  <c r="I11" i="2"/>
  <c r="J11" i="2" s="1"/>
  <c r="L10" i="2"/>
  <c r="M10" i="2" s="1"/>
  <c r="I10" i="2"/>
  <c r="J10" i="2" s="1"/>
  <c r="L12" i="2"/>
  <c r="H12" i="2" s="1"/>
  <c r="L13" i="2"/>
  <c r="H13" i="2" s="1"/>
  <c r="L8" i="2"/>
  <c r="L5" i="2"/>
  <c r="M5" i="2" s="1"/>
  <c r="D9" i="2"/>
  <c r="K9" i="2" s="1"/>
  <c r="AB9" i="2" s="1"/>
  <c r="N30" i="1" s="1"/>
  <c r="D6" i="2"/>
  <c r="K6" i="2" s="1"/>
  <c r="D10" i="2"/>
  <c r="K10" i="2" s="1"/>
  <c r="AB10" i="2" s="1"/>
  <c r="N35" i="1" s="1"/>
  <c r="D11" i="2"/>
  <c r="B7" i="2"/>
  <c r="H7" i="2"/>
  <c r="D5" i="2"/>
  <c r="K5" i="2" s="1"/>
  <c r="AA5" i="2" s="1"/>
  <c r="N10" i="1" s="1"/>
  <c r="H5" i="2"/>
  <c r="H13" i="3"/>
  <c r="X13" i="3" s="1"/>
  <c r="C42" i="4" s="1"/>
  <c r="L27" i="3"/>
  <c r="AA27" i="3" s="1"/>
  <c r="AA12" i="3"/>
  <c r="H39" i="4" s="1"/>
  <c r="H11" i="3"/>
  <c r="X11" i="3" s="1"/>
  <c r="C34" i="4" s="1"/>
  <c r="L5" i="3"/>
  <c r="AA5" i="3" s="1"/>
  <c r="H11" i="4" s="1"/>
  <c r="AA9" i="3"/>
  <c r="H27" i="4" s="1"/>
  <c r="AA8" i="3"/>
  <c r="H23" i="4" s="1"/>
  <c r="AA13" i="3"/>
  <c r="H43" i="4" s="1"/>
  <c r="AA10" i="3"/>
  <c r="H31" i="4" s="1"/>
  <c r="AA7" i="3"/>
  <c r="H19" i="4" s="1"/>
  <c r="AA11" i="3"/>
  <c r="H35" i="4" s="1"/>
  <c r="AA4" i="3"/>
  <c r="H7" i="4" s="1"/>
  <c r="C7" i="3"/>
  <c r="H18" i="4" s="1"/>
  <c r="J28" i="3"/>
  <c r="M25" i="3"/>
  <c r="N25" i="3" s="1"/>
  <c r="AB25" i="3" s="1"/>
  <c r="Z4" i="3"/>
  <c r="H6" i="4" s="1"/>
  <c r="H12" i="3"/>
  <c r="X12" i="3" s="1"/>
  <c r="C38" i="4" s="1"/>
  <c r="Q4" i="3"/>
  <c r="R4" i="3" s="1"/>
  <c r="AD4" i="3" s="1"/>
  <c r="C8" i="3"/>
  <c r="H8" i="3"/>
  <c r="X8" i="3" s="1"/>
  <c r="C22" i="4" s="1"/>
  <c r="O5" i="3"/>
  <c r="P5" i="3" s="1"/>
  <c r="AD5" i="3" s="1"/>
  <c r="Q10" i="3"/>
  <c r="R10" i="3" s="1"/>
  <c r="M12" i="3"/>
  <c r="N12" i="3" s="1"/>
  <c r="AB12" i="3" s="1"/>
  <c r="X7" i="3"/>
  <c r="C18" i="4" s="1"/>
  <c r="F7" i="3"/>
  <c r="Q7" i="3" s="1"/>
  <c r="Q9" i="3"/>
  <c r="R9" i="3" s="1"/>
  <c r="AD9" i="3" s="1"/>
  <c r="Q28" i="3"/>
  <c r="R28" i="3" s="1"/>
  <c r="AD28" i="3" s="1"/>
  <c r="N5" i="3"/>
  <c r="AC5" i="3" s="1"/>
  <c r="M8" i="3"/>
  <c r="O8" i="3" s="1"/>
  <c r="H28" i="3"/>
  <c r="X28" i="3" s="1"/>
  <c r="L26" i="3"/>
  <c r="AA26" i="3" s="1"/>
  <c r="X9" i="3"/>
  <c r="C26" i="4" s="1"/>
  <c r="M9" i="3"/>
  <c r="O9" i="3" s="1"/>
  <c r="L29" i="3"/>
  <c r="AA29" i="3" s="1"/>
  <c r="M29" i="3"/>
  <c r="O29" i="3" s="1"/>
  <c r="H29" i="3"/>
  <c r="X29" i="3" s="1"/>
  <c r="Q12" i="3"/>
  <c r="R12" i="3" s="1"/>
  <c r="AD12" i="3" s="1"/>
  <c r="C12" i="3"/>
  <c r="M28" i="3"/>
  <c r="Q11" i="3"/>
  <c r="R11" i="3" s="1"/>
  <c r="AD11" i="3" s="1"/>
  <c r="Q26" i="3"/>
  <c r="R26" i="3" s="1"/>
  <c r="O27" i="3"/>
  <c r="P27" i="3" s="1"/>
  <c r="M13" i="3"/>
  <c r="O13" i="3" s="1"/>
  <c r="L28" i="3"/>
  <c r="AA28" i="3" s="1"/>
  <c r="M11" i="3"/>
  <c r="O11" i="3" s="1"/>
  <c r="N11" i="3" s="1"/>
  <c r="AB11" i="3" s="1"/>
  <c r="Q6" i="3"/>
  <c r="R6" i="3" s="1"/>
  <c r="AD6" i="3" s="1"/>
  <c r="Q25" i="3"/>
  <c r="R25" i="3" s="1"/>
  <c r="AD25" i="3" s="1"/>
  <c r="O6" i="3"/>
  <c r="N6" i="3" s="1"/>
  <c r="AB6" i="3" s="1"/>
  <c r="M4" i="3"/>
  <c r="N4" i="3" s="1"/>
  <c r="AB4" i="3" s="1"/>
  <c r="Q27" i="3"/>
  <c r="R27" i="3" s="1"/>
  <c r="AD27" i="3" s="1"/>
  <c r="Q13" i="3"/>
  <c r="R13" i="3" s="1"/>
  <c r="C13" i="3"/>
  <c r="Q5" i="3"/>
  <c r="R5" i="3" s="1"/>
  <c r="Z5" i="3"/>
  <c r="H10" i="4" s="1"/>
  <c r="R29" i="3"/>
  <c r="O26" i="3"/>
  <c r="P26" i="3" s="1"/>
  <c r="AD26" i="3" s="1"/>
  <c r="M10" i="3"/>
  <c r="N10" i="3" s="1"/>
  <c r="AC10" i="3" s="1"/>
  <c r="A48" i="1"/>
  <c r="W13" i="2"/>
  <c r="W6" i="2"/>
  <c r="W5" i="2"/>
  <c r="W7" i="2"/>
  <c r="W10" i="2"/>
  <c r="W11" i="2"/>
  <c r="W8" i="2"/>
  <c r="W9" i="2"/>
  <c r="W12" i="2"/>
  <c r="W4" i="2"/>
  <c r="A22" i="1"/>
  <c r="A17" i="1"/>
  <c r="F4" i="2"/>
  <c r="B4" i="2"/>
  <c r="M12" i="2" l="1"/>
  <c r="M11" i="2"/>
  <c r="AC11" i="2" s="1"/>
  <c r="N41" i="1" s="1"/>
  <c r="H11" i="2"/>
  <c r="R7" i="3"/>
  <c r="AD7" i="3" s="1"/>
  <c r="AA8" i="2"/>
  <c r="N24" i="1" s="1"/>
  <c r="J13" i="2"/>
  <c r="AA13" i="2" s="1"/>
  <c r="N49" i="1" s="1"/>
  <c r="AB8" i="2"/>
  <c r="H8" i="2"/>
  <c r="AC12" i="2"/>
  <c r="N46" i="1" s="1"/>
  <c r="Y13" i="2"/>
  <c r="C49" i="1" s="1"/>
  <c r="K7" i="2"/>
  <c r="AA7" i="2" s="1"/>
  <c r="N19" i="1" s="1"/>
  <c r="AA6" i="2"/>
  <c r="N14" i="1" s="1"/>
  <c r="AC13" i="2"/>
  <c r="N51" i="1" s="1"/>
  <c r="M8" i="2"/>
  <c r="AC8" i="2" s="1"/>
  <c r="N26" i="1" s="1"/>
  <c r="H9" i="2"/>
  <c r="Y9" i="2" s="1"/>
  <c r="C29" i="1" s="1"/>
  <c r="AA9" i="2"/>
  <c r="N29" i="1" s="1"/>
  <c r="K11" i="2"/>
  <c r="AB11" i="2" s="1"/>
  <c r="N40" i="1" s="1"/>
  <c r="AC10" i="2"/>
  <c r="N36" i="1" s="1"/>
  <c r="H6" i="2"/>
  <c r="M6" i="2"/>
  <c r="AC6" i="2" s="1"/>
  <c r="N16" i="1" s="1"/>
  <c r="AC9" i="2"/>
  <c r="N31" i="1" s="1"/>
  <c r="I4" i="2"/>
  <c r="J4" i="2" s="1"/>
  <c r="I7" i="2"/>
  <c r="J7" i="2" s="1"/>
  <c r="AB7" i="2" s="1"/>
  <c r="N20" i="1" s="1"/>
  <c r="H10" i="2"/>
  <c r="L7" i="2"/>
  <c r="L4" i="2"/>
  <c r="M4" i="2" s="1"/>
  <c r="AC5" i="2"/>
  <c r="N12" i="1" s="1"/>
  <c r="D4" i="2"/>
  <c r="K4" i="2" s="1"/>
  <c r="AA4" i="2" s="1"/>
  <c r="H4" i="2"/>
  <c r="Y4" i="2" s="1"/>
  <c r="C5" i="1" s="1"/>
  <c r="O25" i="3"/>
  <c r="P25" i="3" s="1"/>
  <c r="AC25" i="3" s="1"/>
  <c r="P8" i="3"/>
  <c r="AD8" i="3" s="1"/>
  <c r="O12" i="3"/>
  <c r="P12" i="3" s="1"/>
  <c r="AC12" i="3" s="1"/>
  <c r="M7" i="3"/>
  <c r="N7" i="3" s="1"/>
  <c r="AB7" i="3" s="1"/>
  <c r="P9" i="3"/>
  <c r="AC9" i="3" s="1"/>
  <c r="N9" i="3"/>
  <c r="AB9" i="3" s="1"/>
  <c r="N8" i="3"/>
  <c r="AC8" i="3" s="1"/>
  <c r="P11" i="3"/>
  <c r="P29" i="3"/>
  <c r="AD29" i="3" s="1"/>
  <c r="P6" i="3"/>
  <c r="N29" i="3"/>
  <c r="AC29" i="3" s="1"/>
  <c r="O10" i="3"/>
  <c r="P10" i="3" s="1"/>
  <c r="AD10" i="3" s="1"/>
  <c r="N13" i="3"/>
  <c r="AC13" i="3" s="1"/>
  <c r="N27" i="3"/>
  <c r="AB27" i="3" s="1"/>
  <c r="H27" i="3"/>
  <c r="X27" i="3" s="1"/>
  <c r="O28" i="3"/>
  <c r="P28" i="3" s="1"/>
  <c r="AC28" i="3" s="1"/>
  <c r="G26" i="3"/>
  <c r="AB26" i="3" s="1"/>
  <c r="H26" i="3"/>
  <c r="X26" i="3" s="1"/>
  <c r="P13" i="3"/>
  <c r="AD13" i="3" s="1"/>
  <c r="O4" i="3"/>
  <c r="P4" i="3" s="1"/>
  <c r="AC4" i="3" s="1"/>
  <c r="N28" i="3"/>
  <c r="AB28" i="3" s="1"/>
  <c r="Y12" i="2"/>
  <c r="C44" i="1" s="1"/>
  <c r="N11" i="2"/>
  <c r="P11" i="2" s="1"/>
  <c r="R13" i="2"/>
  <c r="AD13" i="2" s="1"/>
  <c r="AA11" i="2"/>
  <c r="N39" i="1" s="1"/>
  <c r="A49" i="1"/>
  <c r="A42" i="1"/>
  <c r="A37" i="1"/>
  <c r="A32" i="1"/>
  <c r="A27" i="1"/>
  <c r="R12" i="2"/>
  <c r="S12" i="2" s="1"/>
  <c r="AF12" i="2" s="1"/>
  <c r="C12" i="2"/>
  <c r="R11" i="2"/>
  <c r="S11" i="2" s="1"/>
  <c r="AF11" i="2" s="1"/>
  <c r="C13" i="2"/>
  <c r="N13" i="2"/>
  <c r="R10" i="2"/>
  <c r="N12" i="2"/>
  <c r="O12" i="2" s="1"/>
  <c r="AD12" i="2" s="1"/>
  <c r="N10" i="2"/>
  <c r="P10" i="2" s="1"/>
  <c r="R9" i="2"/>
  <c r="S9" i="2" s="1"/>
  <c r="AF9" i="2" s="1"/>
  <c r="AE11" i="2"/>
  <c r="N9" i="2"/>
  <c r="P9" i="2" s="1"/>
  <c r="AA10" i="2"/>
  <c r="N34" i="1" s="1"/>
  <c r="Y7" i="2"/>
  <c r="C19" i="1" s="1"/>
  <c r="N8" i="2"/>
  <c r="P8" i="2" s="1"/>
  <c r="R8" i="2"/>
  <c r="C8" i="2"/>
  <c r="N6" i="2"/>
  <c r="N5" i="2"/>
  <c r="P5" i="2" s="1"/>
  <c r="Q5" i="2" s="1"/>
  <c r="AF5" i="2" s="1"/>
  <c r="R6" i="2"/>
  <c r="AB6" i="2"/>
  <c r="N15" i="1" s="1"/>
  <c r="R5" i="2"/>
  <c r="AB5" i="2"/>
  <c r="N11" i="1" s="1"/>
  <c r="N25" i="1" l="1"/>
  <c r="AA12" i="2"/>
  <c r="N44" i="1" s="1"/>
  <c r="N5" i="1"/>
  <c r="F7" i="2"/>
  <c r="R7" i="2" s="1"/>
  <c r="S7" i="2" s="1"/>
  <c r="AF7" i="2" s="1"/>
  <c r="M7" i="2"/>
  <c r="C7" i="2"/>
  <c r="AC4" i="2"/>
  <c r="O7" i="3"/>
  <c r="P7" i="3" s="1"/>
  <c r="AC7" i="3" s="1"/>
  <c r="S13" i="2"/>
  <c r="O10" i="2"/>
  <c r="AE10" i="2" s="1"/>
  <c r="P13" i="2"/>
  <c r="Q13" i="2" s="1"/>
  <c r="AF13" i="2" s="1"/>
  <c r="O13" i="2"/>
  <c r="AE13" i="2" s="1"/>
  <c r="O11" i="2"/>
  <c r="AD11" i="2" s="1"/>
  <c r="Q11" i="2"/>
  <c r="Y11" i="2"/>
  <c r="C39" i="1" s="1"/>
  <c r="AD10" i="2"/>
  <c r="Y10" i="2"/>
  <c r="C34" i="1" s="1"/>
  <c r="O9" i="2"/>
  <c r="AD9" i="2" s="1"/>
  <c r="S10" i="2"/>
  <c r="Q9" i="2"/>
  <c r="AE9" i="2" s="1"/>
  <c r="P12" i="2"/>
  <c r="Q12" i="2" s="1"/>
  <c r="AE12" i="2" s="1"/>
  <c r="Q10" i="2"/>
  <c r="AF10" i="2" s="1"/>
  <c r="Y8" i="2"/>
  <c r="C24" i="1" s="1"/>
  <c r="AD5" i="2"/>
  <c r="Y5" i="2"/>
  <c r="C10" i="1" s="1"/>
  <c r="Q8" i="2"/>
  <c r="AF8" i="2" s="1"/>
  <c r="S8" i="2"/>
  <c r="AD8" i="2"/>
  <c r="O8" i="2"/>
  <c r="AE8" i="2" s="1"/>
  <c r="P6" i="2"/>
  <c r="AE6" i="2"/>
  <c r="S6" i="2"/>
  <c r="AF6" i="2" s="1"/>
  <c r="O5" i="2"/>
  <c r="AE5" i="2" s="1"/>
  <c r="S5" i="2"/>
  <c r="R4" i="2"/>
  <c r="S4" i="2" s="1"/>
  <c r="AF4" i="2" s="1"/>
  <c r="AB4" i="2"/>
  <c r="N4" i="2"/>
  <c r="N7" i="2" l="1"/>
  <c r="O7" i="2" s="1"/>
  <c r="AD7" i="2" s="1"/>
  <c r="AC7" i="2"/>
  <c r="N21" i="1" s="1"/>
  <c r="N6" i="1"/>
  <c r="N7" i="1"/>
  <c r="O6" i="2"/>
  <c r="AD6" i="2" s="1"/>
  <c r="Y6" i="2"/>
  <c r="Q6" i="2"/>
  <c r="O4" i="2"/>
  <c r="AD4" i="2" s="1"/>
  <c r="P4" i="2"/>
  <c r="Q4" i="2" s="1"/>
  <c r="AE4" i="2" s="1"/>
  <c r="P7" i="2" l="1"/>
  <c r="Q7" i="2" s="1"/>
  <c r="AE7" i="2" s="1"/>
  <c r="C14" i="1"/>
</calcChain>
</file>

<file path=xl/sharedStrings.xml><?xml version="1.0" encoding="utf-8"?>
<sst xmlns="http://schemas.openxmlformats.org/spreadsheetml/2006/main" count="90" uniqueCount="44">
  <si>
    <t>Lösung:</t>
  </si>
  <si>
    <t>Für neue Zufallswerte</t>
  </si>
  <si>
    <t>F9 drücken</t>
  </si>
  <si>
    <t>Quader</t>
  </si>
  <si>
    <t>a</t>
  </si>
  <si>
    <t>b</t>
  </si>
  <si>
    <t>c</t>
  </si>
  <si>
    <t>G = ab</t>
  </si>
  <si>
    <t>G</t>
  </si>
  <si>
    <t>U</t>
  </si>
  <si>
    <t xml:space="preserve">U </t>
  </si>
  <si>
    <t>M = U h</t>
  </si>
  <si>
    <t>O</t>
  </si>
  <si>
    <t>V</t>
  </si>
  <si>
    <t>Text</t>
  </si>
  <si>
    <t>Lsg 1</t>
  </si>
  <si>
    <t>Lsg 2</t>
  </si>
  <si>
    <t>Lsg 3</t>
  </si>
  <si>
    <t>Lsg 4</t>
  </si>
  <si>
    <t>Lsg 5</t>
  </si>
  <si>
    <t>a)</t>
  </si>
  <si>
    <t>b)</t>
  </si>
  <si>
    <t>c)</t>
  </si>
  <si>
    <t>d)</t>
  </si>
  <si>
    <t>Dreiecksprisma</t>
  </si>
  <si>
    <t>e)</t>
  </si>
  <si>
    <t>f)</t>
  </si>
  <si>
    <t>g)</t>
  </si>
  <si>
    <t>h)</t>
  </si>
  <si>
    <t>i)</t>
  </si>
  <si>
    <t>A</t>
  </si>
  <si>
    <t>A = a * b</t>
  </si>
  <si>
    <t xml:space="preserve"> </t>
  </si>
  <si>
    <t>j)</t>
  </si>
  <si>
    <t>www.mathekars.de</t>
  </si>
  <si>
    <t>Berechnungen am Quadrat</t>
  </si>
  <si>
    <t xml:space="preserve">b) </t>
  </si>
  <si>
    <t>Lösung</t>
  </si>
  <si>
    <t>Berechnung am Kreis</t>
  </si>
  <si>
    <t>Kreis</t>
  </si>
  <si>
    <t>r</t>
  </si>
  <si>
    <t>d</t>
  </si>
  <si>
    <t>Π</t>
  </si>
  <si>
    <t>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</si>
</sst>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/>
    <xf numFmtId="0" fontId="5" fillId="0" borderId="0" xfId="0" applyFont="1"/>
    <xf numFmtId="0" fontId="1" fillId="0" borderId="1" xfId="0" applyFont="1" applyBorder="1"/>
    <xf numFmtId="0" fontId="1" fillId="0" borderId="0" xfId="0" applyFont="1" applyBorder="1"/>
    <xf numFmtId="0" fontId="6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419100</xdr:colOff>
      <xdr:row>13</xdr:row>
      <xdr:rowOff>15240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40FAD38-DC76-40F5-80B7-6B307247C54D}"/>
            </a:ext>
          </a:extLst>
        </xdr:cNvPr>
        <xdr:cNvSpPr txBox="1"/>
      </xdr:nvSpPr>
      <xdr:spPr>
        <a:xfrm>
          <a:off x="6629400" y="2194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workbookViewId="0">
      <selection activeCell="N8" sqref="N8"/>
    </sheetView>
  </sheetViews>
  <sheetFormatPr baseColWidth="10" defaultRowHeight="15" x14ac:dyDescent="0.25"/>
  <cols>
    <col min="1" max="1" width="2.44140625" style="1" customWidth="1"/>
    <col min="2" max="2" width="3.88671875" style="1" customWidth="1"/>
    <col min="3" max="3" width="29.33203125" style="1" bestFit="1" customWidth="1"/>
    <col min="4" max="4" width="2.109375" style="1" hidden="1" customWidth="1"/>
    <col min="5" max="5" width="8.109375" style="1" hidden="1" customWidth="1"/>
    <col min="6" max="6" width="2.109375" style="1" hidden="1" customWidth="1"/>
    <col min="7" max="7" width="8.109375" style="1" hidden="1" customWidth="1"/>
    <col min="8" max="8" width="2.109375" style="1" hidden="1" customWidth="1"/>
    <col min="9" max="9" width="7.33203125" style="1" hidden="1" customWidth="1"/>
    <col min="10" max="10" width="6.109375" style="1" hidden="1" customWidth="1"/>
    <col min="11" max="12" width="1.44140625" style="1" customWidth="1"/>
    <col min="13" max="13" width="2.6640625" style="1" bestFit="1" customWidth="1"/>
    <col min="14" max="14" width="54.88671875" style="1" bestFit="1" customWidth="1"/>
    <col min="15" max="15" width="4.6640625" style="1" customWidth="1"/>
    <col min="16" max="16" width="2.109375" style="1" bestFit="1" customWidth="1"/>
    <col min="17" max="17" width="6" style="1" customWidth="1"/>
    <col min="18" max="18" width="7.44140625" style="1" customWidth="1"/>
    <col min="19" max="19" width="7" style="1" customWidth="1"/>
    <col min="20" max="16384" width="11.5546875" style="1"/>
  </cols>
  <sheetData>
    <row r="1" spans="1:22" ht="15.6" x14ac:dyDescent="0.3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5"/>
      <c r="P1" s="15"/>
      <c r="Q1" s="15"/>
      <c r="R1" s="15"/>
      <c r="S1" s="15"/>
      <c r="T1" s="15"/>
    </row>
    <row r="3" spans="1:22" ht="15.6" x14ac:dyDescent="0.3">
      <c r="A3" s="9"/>
      <c r="I3" s="11"/>
      <c r="J3" s="11"/>
      <c r="K3" s="23" t="s">
        <v>0</v>
      </c>
      <c r="L3" s="23"/>
      <c r="M3" s="23"/>
      <c r="N3" s="23"/>
      <c r="O3" s="13"/>
      <c r="P3" s="13"/>
      <c r="Q3" s="13"/>
      <c r="R3" s="13"/>
      <c r="S3" s="13"/>
      <c r="T3" s="13"/>
    </row>
    <row r="4" spans="1:22" ht="15.6" x14ac:dyDescent="0.3">
      <c r="A4" s="9"/>
      <c r="J4" s="10"/>
      <c r="K4" s="11"/>
      <c r="L4" s="11"/>
      <c r="M4" s="11"/>
      <c r="N4" s="9"/>
    </row>
    <row r="5" spans="1:22" ht="15.6" x14ac:dyDescent="0.3">
      <c r="A5" s="12">
        <v>1</v>
      </c>
      <c r="B5" s="1" t="s">
        <v>20</v>
      </c>
      <c r="C5" s="1" t="str">
        <f ca="1">Kreis_Daten!Y4</f>
        <v>Gegeben: r = 4 cm</v>
      </c>
      <c r="J5" s="11"/>
      <c r="K5" s="10"/>
      <c r="L5" s="11"/>
      <c r="M5" s="11" t="str">
        <f>B5</f>
        <v>a)</v>
      </c>
      <c r="N5" s="1" t="str">
        <f ca="1">Kreis_Daten!AA4</f>
        <v>d = 2 · r = 2 · 4 cm = 8 cm</v>
      </c>
      <c r="R5" s="1" t="s">
        <v>32</v>
      </c>
      <c r="U5" s="22" t="s">
        <v>1</v>
      </c>
      <c r="V5" s="22"/>
    </row>
    <row r="6" spans="1:22" ht="15.6" x14ac:dyDescent="0.3">
      <c r="A6" s="12">
        <f>A5</f>
        <v>1</v>
      </c>
      <c r="C6" s="1" t="str">
        <f>Kreis_Daten!Z4</f>
        <v>Berechne: d, A und U</v>
      </c>
      <c r="J6" s="11"/>
      <c r="K6" s="10"/>
      <c r="L6" s="11"/>
      <c r="N6" s="1" t="str">
        <f ca="1">Kreis_Daten!AB4</f>
        <v>A = Π · r² =Π · (4 cm)² = 50,2655 cm²</v>
      </c>
      <c r="R6" s="1" t="s">
        <v>32</v>
      </c>
      <c r="U6" s="22" t="s">
        <v>2</v>
      </c>
      <c r="V6" s="22"/>
    </row>
    <row r="7" spans="1:22" x14ac:dyDescent="0.25">
      <c r="A7" s="12">
        <f>A6</f>
        <v>1</v>
      </c>
      <c r="J7" s="11"/>
      <c r="K7" s="10"/>
      <c r="L7" s="11"/>
      <c r="N7" s="1" t="str">
        <f ca="1">Kreis_Daten!AC4</f>
        <v>U = 2 ·  Π · r = 2 · Π · 4 cm = 25,1327 cm</v>
      </c>
    </row>
    <row r="8" spans="1:22" x14ac:dyDescent="0.25">
      <c r="A8" s="12"/>
      <c r="J8" s="11"/>
      <c r="K8" s="10"/>
      <c r="L8" s="11"/>
    </row>
    <row r="9" spans="1:22" x14ac:dyDescent="0.25">
      <c r="A9" s="12"/>
      <c r="J9" s="11"/>
      <c r="K9" s="10"/>
      <c r="L9" s="11"/>
    </row>
    <row r="10" spans="1:22" x14ac:dyDescent="0.25">
      <c r="A10" s="12">
        <v>2</v>
      </c>
      <c r="B10" s="1" t="s">
        <v>21</v>
      </c>
      <c r="C10" s="1" t="str">
        <f ca="1">Kreis_Daten!Y5</f>
        <v>Gegeben: r = 3 cm</v>
      </c>
      <c r="J10" s="11"/>
      <c r="K10" s="10"/>
      <c r="L10" s="11"/>
      <c r="M10" s="11" t="str">
        <f>B10</f>
        <v>b)</v>
      </c>
      <c r="N10" s="1" t="str">
        <f ca="1">Kreis_Daten!AA5</f>
        <v>d = 2 · r = 2 · 3 cm = 6 cm</v>
      </c>
    </row>
    <row r="11" spans="1:22" x14ac:dyDescent="0.25">
      <c r="A11" s="12">
        <f>A10</f>
        <v>2</v>
      </c>
      <c r="C11" s="1" t="str">
        <f>Kreis_Daten!Z4</f>
        <v>Berechne: d, A und U</v>
      </c>
      <c r="J11" s="11"/>
      <c r="K11" s="10"/>
      <c r="L11" s="11"/>
      <c r="N11" s="1" t="str">
        <f ca="1">Kreis_Daten!AB5</f>
        <v>A = Π · r² =Π · (3 cm)² = 28,2743 cm²</v>
      </c>
    </row>
    <row r="12" spans="1:22" x14ac:dyDescent="0.25">
      <c r="A12" s="12">
        <f>A11</f>
        <v>2</v>
      </c>
      <c r="J12" s="11"/>
      <c r="K12" s="10"/>
      <c r="L12" s="11"/>
      <c r="N12" s="1" t="str">
        <f ca="1">Kreis_Daten!AC5</f>
        <v>U = 2 ·  Π · r = 2 · Π · 3 cm = 18,8496 cm</v>
      </c>
    </row>
    <row r="13" spans="1:22" x14ac:dyDescent="0.25">
      <c r="A13" s="12"/>
      <c r="J13" s="11"/>
      <c r="K13" s="10"/>
      <c r="L13" s="11"/>
    </row>
    <row r="14" spans="1:22" x14ac:dyDescent="0.25">
      <c r="A14" s="12">
        <v>3</v>
      </c>
      <c r="B14" s="1" t="s">
        <v>22</v>
      </c>
      <c r="C14" s="1" t="str">
        <f ca="1">Kreis_Daten!Y6</f>
        <v>Gegeben: d = 18 cm</v>
      </c>
      <c r="J14" s="11"/>
      <c r="K14" s="10"/>
      <c r="L14" s="11"/>
      <c r="M14" s="11" t="str">
        <f>B14</f>
        <v>c)</v>
      </c>
      <c r="N14" s="1" t="str">
        <f ca="1">Kreis_Daten!AA6</f>
        <v>r = d : 2 = 18 cm : 2 = 9 cm</v>
      </c>
    </row>
    <row r="15" spans="1:22" x14ac:dyDescent="0.25">
      <c r="A15" s="12">
        <f>A14</f>
        <v>3</v>
      </c>
      <c r="C15" s="1" t="str">
        <f>Kreis_Daten!Z6</f>
        <v>Berechne: r, A und U</v>
      </c>
      <c r="J15" s="11"/>
      <c r="K15" s="10"/>
      <c r="L15" s="11"/>
      <c r="N15" s="1" t="str">
        <f ca="1">Kreis_Daten!AB6</f>
        <v>A = Π · r² =Π · (9 cm)² = 254,469 cm²</v>
      </c>
    </row>
    <row r="16" spans="1:22" x14ac:dyDescent="0.25">
      <c r="A16" s="12">
        <f>A15</f>
        <v>3</v>
      </c>
      <c r="J16" s="11"/>
      <c r="K16" s="10"/>
      <c r="L16" s="11"/>
      <c r="N16" s="1" t="str">
        <f ca="1">Kreis_Daten!AC6</f>
        <v>U = Π · d = Π · 18 cm = 56,5487 cm</v>
      </c>
    </row>
    <row r="17" spans="1:14" x14ac:dyDescent="0.25">
      <c r="A17" s="12">
        <f>A16</f>
        <v>3</v>
      </c>
      <c r="J17" s="11"/>
      <c r="K17" s="10"/>
      <c r="L17" s="11"/>
    </row>
    <row r="18" spans="1:14" x14ac:dyDescent="0.25">
      <c r="J18" s="11"/>
      <c r="K18" s="10"/>
      <c r="L18" s="11"/>
    </row>
    <row r="19" spans="1:14" x14ac:dyDescent="0.25">
      <c r="A19" s="12">
        <v>4</v>
      </c>
      <c r="B19" s="1" t="s">
        <v>23</v>
      </c>
      <c r="C19" s="1" t="str">
        <f ca="1">Kreis_Daten!Y7</f>
        <v>Gegeben: d = 1 cm</v>
      </c>
      <c r="J19" s="11"/>
      <c r="K19" s="10"/>
      <c r="L19" s="11"/>
      <c r="M19" s="11" t="str">
        <f>B19</f>
        <v>d)</v>
      </c>
      <c r="N19" s="1" t="str">
        <f ca="1">Kreis_Daten!AA7</f>
        <v>r = d : 2 = 1 cm : 2 = 0,5 cm</v>
      </c>
    </row>
    <row r="20" spans="1:14" x14ac:dyDescent="0.25">
      <c r="A20" s="12">
        <f>A19</f>
        <v>4</v>
      </c>
      <c r="C20" s="1" t="str">
        <f>Kreis_Daten!Z7</f>
        <v>Berechne: r, A und U</v>
      </c>
      <c r="J20" s="11"/>
      <c r="K20" s="10"/>
      <c r="L20" s="11"/>
      <c r="N20" s="1" t="str">
        <f ca="1">Kreis_Daten!AB7</f>
        <v>A = Π · r² =Π · (0,5 cm)² = 0,7854 cm²</v>
      </c>
    </row>
    <row r="21" spans="1:14" x14ac:dyDescent="0.25">
      <c r="A21" s="12">
        <f>A20</f>
        <v>4</v>
      </c>
      <c r="J21" s="11"/>
      <c r="K21" s="10"/>
      <c r="L21" s="11"/>
      <c r="N21" s="1" t="str">
        <f ca="1">Kreis_Daten!AC7</f>
        <v>U = Π · d = Π · 1 cm = 3,1416 cm</v>
      </c>
    </row>
    <row r="22" spans="1:14" x14ac:dyDescent="0.25">
      <c r="A22" s="12" t="e">
        <f>#REF!</f>
        <v>#REF!</v>
      </c>
      <c r="J22" s="11"/>
      <c r="K22" s="10"/>
      <c r="L22" s="11"/>
    </row>
    <row r="23" spans="1:14" x14ac:dyDescent="0.25">
      <c r="J23" s="11"/>
      <c r="K23" s="10"/>
      <c r="L23" s="11"/>
    </row>
    <row r="24" spans="1:14" x14ac:dyDescent="0.25">
      <c r="A24" s="12">
        <v>5</v>
      </c>
      <c r="B24" s="1" t="s">
        <v>25</v>
      </c>
      <c r="C24" s="1" t="str">
        <f ca="1">Kreis_Daten!Y8</f>
        <v>Gegeben: A = 50,2655 cm²</v>
      </c>
      <c r="J24" s="11"/>
      <c r="K24" s="10"/>
      <c r="L24" s="11"/>
      <c r="M24" s="11" t="str">
        <f>B24</f>
        <v>e)</v>
      </c>
      <c r="N24" s="1" t="str">
        <f ca="1">Kreis_Daten!AA8</f>
        <v>r = Wurzel(A : Π) = Wurzel (50,2655 cm : Π) = 4 cm</v>
      </c>
    </row>
    <row r="25" spans="1:14" x14ac:dyDescent="0.25">
      <c r="A25" s="12">
        <f>A24</f>
        <v>5</v>
      </c>
      <c r="C25" s="1" t="str">
        <f>Kreis_Daten!Z8</f>
        <v>Berechne: r, d und U</v>
      </c>
      <c r="J25" s="11"/>
      <c r="K25" s="10"/>
      <c r="L25" s="11"/>
      <c r="N25" s="1" t="str">
        <f ca="1">Kreis_Daten!AB8</f>
        <v>d = 2 · r = 2 · 4 cm = 8 cm</v>
      </c>
    </row>
    <row r="26" spans="1:14" x14ac:dyDescent="0.25">
      <c r="A26" s="12">
        <f>A25</f>
        <v>5</v>
      </c>
      <c r="J26" s="11"/>
      <c r="K26" s="10"/>
      <c r="L26" s="11"/>
      <c r="N26" s="1" t="str">
        <f ca="1">Kreis_Daten!AC8</f>
        <v>U = 2 ·  Π · r = 2 · Π · 4 cm = 25,1327 cm</v>
      </c>
    </row>
    <row r="27" spans="1:14" x14ac:dyDescent="0.25">
      <c r="A27" s="12" t="e">
        <f>#REF!</f>
        <v>#REF!</v>
      </c>
      <c r="J27" s="11"/>
      <c r="K27" s="10"/>
      <c r="L27" s="11"/>
    </row>
    <row r="28" spans="1:14" x14ac:dyDescent="0.25">
      <c r="J28" s="11"/>
      <c r="K28" s="10"/>
      <c r="L28" s="11"/>
    </row>
    <row r="29" spans="1:14" x14ac:dyDescent="0.25">
      <c r="A29" s="12">
        <v>6</v>
      </c>
      <c r="B29" s="1" t="s">
        <v>26</v>
      </c>
      <c r="C29" s="1" t="str">
        <f ca="1">Kreis_Daten!Y9</f>
        <v>Gegeben: A = 314,1593 cm²</v>
      </c>
      <c r="J29" s="11"/>
      <c r="K29" s="10"/>
      <c r="L29" s="11"/>
      <c r="M29" s="11" t="str">
        <f>B29</f>
        <v>f)</v>
      </c>
      <c r="N29" s="1" t="str">
        <f ca="1">Kreis_Daten!AA9</f>
        <v>r = Wurzel(A : Π) = Wurzel (314,1593 cm : Π) = 10 cm</v>
      </c>
    </row>
    <row r="30" spans="1:14" x14ac:dyDescent="0.25">
      <c r="A30" s="12">
        <f>A29</f>
        <v>6</v>
      </c>
      <c r="C30" s="1" t="str">
        <f>Kreis_Daten!Z9</f>
        <v>Berechne: r, d und U</v>
      </c>
      <c r="J30" s="11"/>
      <c r="K30" s="10"/>
      <c r="L30" s="11"/>
      <c r="N30" s="1" t="str">
        <f ca="1">Kreis_Daten!AB9</f>
        <v>d = 2 · r = 2 · 10 cm = 20 cm</v>
      </c>
    </row>
    <row r="31" spans="1:14" x14ac:dyDescent="0.25">
      <c r="A31" s="12">
        <f>A30</f>
        <v>6</v>
      </c>
      <c r="J31" s="11"/>
      <c r="K31" s="10"/>
      <c r="L31" s="11"/>
      <c r="N31" s="1" t="str">
        <f ca="1">Kreis_Daten!AC9</f>
        <v>U = 2 ·  Π · r = 2 · Π · 10 cm = 62,8319 cm</v>
      </c>
    </row>
    <row r="32" spans="1:14" x14ac:dyDescent="0.25">
      <c r="A32" s="12" t="e">
        <f>#REF!</f>
        <v>#REF!</v>
      </c>
      <c r="J32" s="11"/>
      <c r="K32" s="10"/>
      <c r="L32" s="11"/>
    </row>
    <row r="33" spans="1:14" x14ac:dyDescent="0.25">
      <c r="J33" s="11"/>
      <c r="K33" s="10"/>
      <c r="L33" s="11"/>
    </row>
    <row r="34" spans="1:14" x14ac:dyDescent="0.25">
      <c r="A34" s="12">
        <v>7</v>
      </c>
      <c r="B34" s="1" t="s">
        <v>27</v>
      </c>
      <c r="C34" s="1" t="str">
        <f ca="1">Kreis_Daten!Y10</f>
        <v>Gegeben: A = 50,2655 cm²</v>
      </c>
      <c r="J34" s="11"/>
      <c r="K34" s="10"/>
      <c r="L34" s="11"/>
      <c r="M34" s="11" t="str">
        <f>B34</f>
        <v>g)</v>
      </c>
      <c r="N34" s="1" t="str">
        <f ca="1">Kreis_Daten!AA10</f>
        <v>r = Wurzel(A : Π) = Wurzel (50,2655 cm : Π) = 4 cm</v>
      </c>
    </row>
    <row r="35" spans="1:14" x14ac:dyDescent="0.25">
      <c r="A35" s="12">
        <f>A34</f>
        <v>7</v>
      </c>
      <c r="C35" s="1" t="str">
        <f>Kreis_Daten!Z10</f>
        <v>Berechne: r, d und U</v>
      </c>
      <c r="J35" s="11"/>
      <c r="K35" s="10"/>
      <c r="L35" s="11"/>
      <c r="N35" s="1" t="str">
        <f ca="1">Kreis_Daten!AB10</f>
        <v>d = 2 · r = 2 · 4 cm = 8 cm</v>
      </c>
    </row>
    <row r="36" spans="1:14" x14ac:dyDescent="0.25">
      <c r="A36" s="12">
        <f>A35</f>
        <v>7</v>
      </c>
      <c r="J36" s="11"/>
      <c r="K36" s="10"/>
      <c r="L36" s="11"/>
      <c r="N36" s="1" t="str">
        <f ca="1">Kreis_Daten!AC10</f>
        <v>U = 2 ·  Π · r = 2 · Π · 4 cm = 25,1327 cm</v>
      </c>
    </row>
    <row r="37" spans="1:14" x14ac:dyDescent="0.25">
      <c r="A37" s="12" t="e">
        <f>#REF!</f>
        <v>#REF!</v>
      </c>
      <c r="J37" s="11"/>
      <c r="K37" s="10"/>
      <c r="L37" s="11"/>
    </row>
    <row r="38" spans="1:14" x14ac:dyDescent="0.25">
      <c r="J38" s="11"/>
      <c r="K38" s="10"/>
      <c r="L38" s="11"/>
    </row>
    <row r="39" spans="1:14" x14ac:dyDescent="0.25">
      <c r="A39" s="12">
        <v>8</v>
      </c>
      <c r="B39" s="1" t="s">
        <v>28</v>
      </c>
      <c r="C39" s="1" t="str">
        <f ca="1">Kreis_Daten!Y11</f>
        <v>Gegeben: U = 62,8319 cm</v>
      </c>
      <c r="J39" s="11"/>
      <c r="K39" s="10"/>
      <c r="L39" s="11"/>
      <c r="M39" s="11" t="str">
        <f>B39</f>
        <v>h)</v>
      </c>
      <c r="N39" s="1" t="str">
        <f ca="1">Kreis_Daten!AA11</f>
        <v>r = U : 2 Π = 314,1593 cm) : 2Π  = 10 cm</v>
      </c>
    </row>
    <row r="40" spans="1:14" x14ac:dyDescent="0.25">
      <c r="A40" s="12">
        <f>A39</f>
        <v>8</v>
      </c>
      <c r="C40" s="1" t="str">
        <f>Kreis_Daten!Z11</f>
        <v>Berechne: r, d und A</v>
      </c>
      <c r="J40" s="11"/>
      <c r="K40" s="10"/>
      <c r="L40" s="11"/>
      <c r="N40" s="1" t="str">
        <f ca="1">Kreis_Daten!AB11</f>
        <v>d = 2 · r = 2 · 10 cm = 20 cm</v>
      </c>
    </row>
    <row r="41" spans="1:14" x14ac:dyDescent="0.25">
      <c r="A41" s="12">
        <f>A40</f>
        <v>8</v>
      </c>
      <c r="J41" s="11"/>
      <c r="K41" s="10"/>
      <c r="L41" s="11"/>
      <c r="N41" s="1" t="str">
        <f ca="1">Kreis_Daten!AC11</f>
        <v>A = Π · r² =Π · (10 cm)² = 314,1593 cm²</v>
      </c>
    </row>
    <row r="42" spans="1:14" x14ac:dyDescent="0.25">
      <c r="A42" s="12" t="e">
        <f>#REF!</f>
        <v>#REF!</v>
      </c>
      <c r="J42" s="11"/>
      <c r="K42" s="10"/>
      <c r="L42" s="11"/>
    </row>
    <row r="43" spans="1:14" x14ac:dyDescent="0.25">
      <c r="J43" s="11"/>
      <c r="K43" s="10"/>
      <c r="L43" s="11"/>
    </row>
    <row r="44" spans="1:14" x14ac:dyDescent="0.25">
      <c r="A44" s="12">
        <v>9</v>
      </c>
      <c r="B44" s="1" t="s">
        <v>29</v>
      </c>
      <c r="C44" s="1" t="str">
        <f ca="1">Kreis_Daten!Y12</f>
        <v>Gegeben: U = 3,1416 cm</v>
      </c>
      <c r="J44" s="11"/>
      <c r="K44" s="10"/>
      <c r="L44" s="11"/>
      <c r="M44" s="11" t="str">
        <f>B44</f>
        <v>i)</v>
      </c>
      <c r="N44" s="1" t="str">
        <f ca="1">Kreis_Daten!AA12</f>
        <v>r = U : 2  = 0,7854 cm) : 2  = 0,5 cm</v>
      </c>
    </row>
    <row r="45" spans="1:14" x14ac:dyDescent="0.25">
      <c r="A45" s="12">
        <f>A44</f>
        <v>9</v>
      </c>
      <c r="C45" s="1" t="str">
        <f>Kreis_Daten!Z12</f>
        <v>Berechne: r, d und A</v>
      </c>
      <c r="J45" s="11"/>
      <c r="K45" s="10"/>
      <c r="L45" s="11"/>
      <c r="N45" s="1" t="str">
        <f ca="1">Kreis_Daten!AB12</f>
        <v>d = 2 · r = 2 · 0,5 cm = 1 cm</v>
      </c>
    </row>
    <row r="46" spans="1:14" x14ac:dyDescent="0.25">
      <c r="A46" s="12">
        <f>A45</f>
        <v>9</v>
      </c>
      <c r="J46" s="11"/>
      <c r="K46" s="10"/>
      <c r="L46" s="11"/>
      <c r="N46" s="1" t="str">
        <f ca="1">Kreis_Daten!AC12</f>
        <v>A = Π · r² =Π · (0,5 cm)² = 0,7854 cm²</v>
      </c>
    </row>
    <row r="47" spans="1:14" x14ac:dyDescent="0.25">
      <c r="A47" s="12"/>
      <c r="J47" s="11"/>
      <c r="K47" s="10"/>
      <c r="L47" s="11"/>
    </row>
    <row r="48" spans="1:14" x14ac:dyDescent="0.25">
      <c r="A48" s="12">
        <f>A46</f>
        <v>9</v>
      </c>
      <c r="J48" s="11"/>
      <c r="K48" s="10"/>
      <c r="L48" s="11"/>
    </row>
    <row r="49" spans="1:14" x14ac:dyDescent="0.25">
      <c r="A49" s="12">
        <f>A48</f>
        <v>9</v>
      </c>
      <c r="B49" s="1" t="s">
        <v>33</v>
      </c>
      <c r="C49" s="1" t="str">
        <f ca="1">Kreis_Daten!Y13</f>
        <v>Gegeben: U = 12,5664 cm</v>
      </c>
      <c r="J49" s="11"/>
      <c r="K49" s="10"/>
      <c r="L49" s="11"/>
      <c r="M49" s="11" t="str">
        <f>B49</f>
        <v>j)</v>
      </c>
      <c r="N49" s="1" t="str">
        <f ca="1">Kreis_Daten!AA13</f>
        <v>r = U : 2  = 12,5664 cm) : 2  = 2 cm</v>
      </c>
    </row>
    <row r="50" spans="1:14" x14ac:dyDescent="0.25">
      <c r="C50" s="1" t="str">
        <f>Kreis_Daten!Z13</f>
        <v>Berechne: r, d und A</v>
      </c>
      <c r="J50" s="11"/>
      <c r="K50" s="10"/>
      <c r="L50" s="11"/>
      <c r="N50" s="1" t="str">
        <f ca="1">Kreis_Daten!AB13</f>
        <v>d = 2 · r = 2 · 2 cm = 4 cm</v>
      </c>
    </row>
    <row r="51" spans="1:14" x14ac:dyDescent="0.25">
      <c r="N51" s="1" t="str">
        <f ca="1">Kreis_Daten!AC13</f>
        <v>A = Π · r² =Π · (2 cm)² = 12,5664 cm²</v>
      </c>
    </row>
    <row r="53" spans="1:14" x14ac:dyDescent="0.25">
      <c r="N53" s="16" t="s">
        <v>34</v>
      </c>
    </row>
  </sheetData>
  <mergeCells count="4">
    <mergeCell ref="U5:V5"/>
    <mergeCell ref="U6:V6"/>
    <mergeCell ref="K3:N3"/>
    <mergeCell ref="A1:N1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173"/>
  <sheetViews>
    <sheetView workbookViewId="0">
      <selection activeCell="J18" sqref="J18"/>
    </sheetView>
  </sheetViews>
  <sheetFormatPr baseColWidth="10" defaultRowHeight="13.2" x14ac:dyDescent="0.25"/>
  <cols>
    <col min="1" max="1" width="11.5546875" style="4"/>
    <col min="2" max="2" width="5.5546875" style="4" bestFit="1" customWidth="1"/>
    <col min="3" max="3" width="18.33203125" style="4" customWidth="1"/>
    <col min="4" max="4" width="3" style="4" bestFit="1" customWidth="1"/>
    <col min="5" max="5" width="8.44140625" style="4" customWidth="1"/>
    <col min="6" max="6" width="11.5546875" style="4"/>
    <col min="7" max="7" width="4" style="4" customWidth="1"/>
    <col min="8" max="8" width="24.33203125" style="4" bestFit="1" customWidth="1"/>
    <col min="9" max="9" width="9" style="18" bestFit="1" customWidth="1"/>
    <col min="10" max="10" width="55.21875" style="4" bestFit="1" customWidth="1"/>
    <col min="11" max="11" width="25.109375" style="4" bestFit="1" customWidth="1"/>
    <col min="12" max="12" width="12" style="4" bestFit="1" customWidth="1"/>
    <col min="13" max="13" width="41.33203125" style="4" customWidth="1"/>
    <col min="14" max="14" width="7.44140625" style="4" hidden="1" customWidth="1"/>
    <col min="15" max="15" width="30.88671875" style="4" hidden="1" customWidth="1"/>
    <col min="16" max="20" width="0" style="4" hidden="1" customWidth="1"/>
    <col min="21" max="21" width="11.5546875" style="4"/>
    <col min="22" max="22" width="0" style="4" hidden="1" customWidth="1"/>
    <col min="23" max="23" width="3" style="4" bestFit="1" customWidth="1"/>
    <col min="24" max="24" width="12" style="4" bestFit="1" customWidth="1"/>
    <col min="25" max="25" width="42" style="4" bestFit="1" customWidth="1"/>
    <col min="26" max="26" width="18.77734375" style="4" bestFit="1" customWidth="1"/>
    <col min="27" max="27" width="28.33203125" style="4" bestFit="1" customWidth="1"/>
    <col min="28" max="28" width="44.77734375" style="4" bestFit="1" customWidth="1"/>
    <col min="29" max="29" width="41" style="4" bestFit="1" customWidth="1"/>
    <col min="30" max="30" width="30.88671875" style="4" bestFit="1" customWidth="1"/>
    <col min="31" max="31" width="41.33203125" style="4" bestFit="1" customWidth="1"/>
    <col min="32" max="32" width="31.5546875" style="4" bestFit="1" customWidth="1"/>
    <col min="33" max="16384" width="11.5546875" style="4"/>
  </cols>
  <sheetData>
    <row r="2" spans="2:32" x14ac:dyDescent="0.25">
      <c r="B2" s="3" t="s">
        <v>39</v>
      </c>
      <c r="D2" s="4">
        <v>10</v>
      </c>
    </row>
    <row r="3" spans="2:32" x14ac:dyDescent="0.25">
      <c r="B3" s="4" t="s">
        <v>40</v>
      </c>
      <c r="D3" s="4" t="s">
        <v>41</v>
      </c>
      <c r="F3" s="4" t="s">
        <v>30</v>
      </c>
      <c r="I3" s="18" t="s">
        <v>30</v>
      </c>
      <c r="J3" s="4" t="str">
        <f>"A = "&amp;$H$18&amp;" · r²"</f>
        <v>A = Π · r²</v>
      </c>
      <c r="K3" s="4" t="s">
        <v>41</v>
      </c>
      <c r="L3" s="4" t="s">
        <v>9</v>
      </c>
      <c r="M3" s="4" t="s">
        <v>10</v>
      </c>
      <c r="N3" s="4" t="s">
        <v>11</v>
      </c>
      <c r="P3" s="4" t="s">
        <v>12</v>
      </c>
      <c r="Q3" s="4" t="s">
        <v>12</v>
      </c>
      <c r="R3" s="4" t="s">
        <v>13</v>
      </c>
      <c r="S3" s="4" t="s">
        <v>13</v>
      </c>
      <c r="Y3" s="4" t="s">
        <v>14</v>
      </c>
      <c r="AA3" s="4" t="s">
        <v>15</v>
      </c>
      <c r="AB3" s="4" t="s">
        <v>16</v>
      </c>
      <c r="AC3" s="4" t="s">
        <v>17</v>
      </c>
      <c r="AD3" s="4" t="s">
        <v>17</v>
      </c>
      <c r="AE3" s="4" t="s">
        <v>18</v>
      </c>
      <c r="AF3" s="4" t="s">
        <v>19</v>
      </c>
    </row>
    <row r="4" spans="2:32" x14ac:dyDescent="0.25">
      <c r="B4" s="6">
        <f t="shared" ref="B4:B11" ca="1" si="0">ROUND(RAND()*$D$2,0)+1</f>
        <v>4</v>
      </c>
      <c r="D4" s="6">
        <f ca="1">2*B4</f>
        <v>8</v>
      </c>
      <c r="F4" s="6">
        <f t="shared" ref="F4:F13" ca="1" si="1">ROUND(RAND()*$D$2,0)+1</f>
        <v>5</v>
      </c>
      <c r="H4" s="4" t="str">
        <f ca="1">"Gegeben: r = "&amp;B4&amp;" cm"</f>
        <v>Gegeben: r = 4 cm</v>
      </c>
      <c r="I4" s="18">
        <f ca="1">B4^2*PI()</f>
        <v>50.26548245743669</v>
      </c>
      <c r="J4" s="4" t="str">
        <f ca="1">"A = "&amp;$H$18&amp;" · r² =" &amp; $H$18 &amp; " · (" &amp; B4 &amp;  " cm)² = " &amp; ROUND(I4,4) &amp; " cm²"</f>
        <v>A = Π · r² =Π · (4 cm)² = 50,2655 cm²</v>
      </c>
      <c r="K4" s="4" t="str">
        <f ca="1">"d = 2 · r = 2 · " &amp; B4 &amp;" cm = " &amp; D4 &amp;" cm"</f>
        <v>d = 2 · r = 2 · 4 cm = 8 cm</v>
      </c>
      <c r="L4" s="4">
        <f ca="1">2*PI()*B4</f>
        <v>25.132741228718345</v>
      </c>
      <c r="M4" s="4" t="str">
        <f ca="1">"U = 2 ·  "&amp;$H$18&amp;" · r = 2 · "&amp;$H$18&amp;" · " &amp; B4&amp;" cm = " &amp; ROUND(L4,4) &amp;" cm"</f>
        <v>U = 2 ·  Π · r = 2 · Π · 4 cm = 25,1327 cm</v>
      </c>
      <c r="N4" s="4">
        <f t="shared" ref="N4:N13" ca="1" si="2">L4*F4</f>
        <v>125.66370614359172</v>
      </c>
      <c r="O4" s="4" t="str">
        <f ca="1">"M = U · h = "&amp;L4&amp;" cm · "&amp;F4&amp;" cm = "&amp;N4&amp;" cm²"</f>
        <v>M = U · h = 25,1327412287183 cm · 5 cm = 125,663706143592 cm²</v>
      </c>
      <c r="P4" s="4">
        <f t="shared" ref="P4:P13" ca="1" si="3">N4+2*I4</f>
        <v>226.1946710584651</v>
      </c>
      <c r="Q4" s="4" t="str">
        <f t="shared" ref="Q4:Q13" ca="1" si="4">"O = 2 · G + M = 2 · "&amp;I4&amp;" cm² + "&amp;N4&amp;" cm² = "&amp;P4&amp;" cm²"</f>
        <v>O = 2 · G + M = 2 · 50,2654824574367 cm² + 125,663706143592 cm² = 226,194671058465 cm²</v>
      </c>
      <c r="R4" s="4">
        <f t="shared" ref="R4:R13" ca="1" si="5">I4*F4</f>
        <v>251.32741228718345</v>
      </c>
      <c r="S4" s="4" t="str">
        <f t="shared" ref="S4:S13" ca="1" si="6">"V = G · h = "&amp;I4&amp;" cm² · "&amp;F4&amp;" cm = "&amp;R4&amp;" cm³"</f>
        <v>V = G · h = 50,2654824574367 cm² · 5 cm = 251,327412287183 cm³</v>
      </c>
      <c r="W4" s="4">
        <f ca="1">_xlfn.RANK.EQ(X4,$X$4:$X$13)</f>
        <v>10</v>
      </c>
      <c r="X4" s="4">
        <f t="shared" ref="X4:X13" ca="1" si="7">RAND()</f>
        <v>0.15935531901563516</v>
      </c>
      <c r="Y4" s="4" t="str">
        <f t="shared" ref="Y4:Y13" ca="1" si="8">H4</f>
        <v>Gegeben: r = 4 cm</v>
      </c>
      <c r="Z4" s="4" t="str">
        <f>"Berechne: d, A und U"</f>
        <v>Berechne: d, A und U</v>
      </c>
      <c r="AA4" s="4" t="str">
        <f t="shared" ref="AA4:AA13" ca="1" si="9">K4</f>
        <v>d = 2 · r = 2 · 4 cm = 8 cm</v>
      </c>
      <c r="AB4" s="4" t="str">
        <f ca="1">J4</f>
        <v>A = Π · r² =Π · (4 cm)² = 50,2655 cm²</v>
      </c>
      <c r="AC4" s="4" t="str">
        <f t="shared" ref="AC4:AC13" ca="1" si="10">M4</f>
        <v>U = 2 ·  Π · r = 2 · Π · 4 cm = 25,1327 cm</v>
      </c>
      <c r="AD4" s="4" t="str">
        <f ca="1">O4</f>
        <v>M = U · h = 25,1327412287183 cm · 5 cm = 125,663706143592 cm²</v>
      </c>
      <c r="AE4" s="4" t="str">
        <f ca="1">Q4</f>
        <v>O = 2 · G + M = 2 · 50,2654824574367 cm² + 125,663706143592 cm² = 226,194671058465 cm²</v>
      </c>
      <c r="AF4" s="4" t="str">
        <f ca="1">S4</f>
        <v>V = G · h = 50,2654824574367 cm² · 5 cm = 251,327412287183 cm³</v>
      </c>
    </row>
    <row r="5" spans="2:32" x14ac:dyDescent="0.25">
      <c r="B5" s="6">
        <f t="shared" ca="1" si="0"/>
        <v>3</v>
      </c>
      <c r="D5" s="6">
        <f t="shared" ref="D5:D6" ca="1" si="11">2*B5</f>
        <v>6</v>
      </c>
      <c r="F5" s="4">
        <f t="shared" ca="1" si="1"/>
        <v>8</v>
      </c>
      <c r="H5" s="4" t="str">
        <f ca="1">"Gegeben: r = "&amp;B5&amp;" cm"</f>
        <v>Gegeben: r = 3 cm</v>
      </c>
      <c r="I5" s="18">
        <f t="shared" ref="I5:I13" ca="1" si="12">B5^2*PI()</f>
        <v>28.274333882308138</v>
      </c>
      <c r="J5" s="4" t="str">
        <f t="shared" ref="J5:J7" ca="1" si="13">"A = "&amp;$H$18&amp;" · r² =" &amp; $H$18 &amp; " · (" &amp; B5 &amp;  " cm)² = " &amp; ROUND(I5,4) &amp; " cm²"</f>
        <v>A = Π · r² =Π · (3 cm)² = 28,2743 cm²</v>
      </c>
      <c r="K5" s="4" t="str">
        <f t="shared" ref="K5:K13" ca="1" si="14">"d = 2 · r = 2 · " &amp; B5 &amp;" cm = " &amp; D5 &amp;" cm"</f>
        <v>d = 2 · r = 2 · 3 cm = 6 cm</v>
      </c>
      <c r="L5" s="4">
        <f t="shared" ref="L5:L13" ca="1" si="15">2*PI()*B5</f>
        <v>18.849555921538759</v>
      </c>
      <c r="M5" s="4" t="str">
        <f ca="1">"U = 2 ·  "&amp;$H$18&amp;" · r = 2 · "&amp;$H$18&amp;" · " &amp; B5&amp;" cm = " &amp; ROUND(L5,4) &amp;" cm"</f>
        <v>U = 2 ·  Π · r = 2 · Π · 3 cm = 18,8496 cm</v>
      </c>
      <c r="N5" s="4">
        <f t="shared" ca="1" si="2"/>
        <v>150.79644737231007</v>
      </c>
      <c r="O5" s="4" t="str">
        <f ca="1">"M = U · h = "&amp;L5&amp;" cm · "&amp;F5&amp;" cm = "&amp;N5&amp;" cm²"</f>
        <v>M = U · h = 18,8495559215388 cm · 8 cm = 150,79644737231 cm²</v>
      </c>
      <c r="P5" s="4">
        <f t="shared" ca="1" si="3"/>
        <v>207.34511513692635</v>
      </c>
      <c r="Q5" s="4" t="str">
        <f t="shared" ca="1" si="4"/>
        <v>O = 2 · G + M = 2 · 28,2743338823081 cm² + 150,79644737231 cm² = 207,345115136926 cm²</v>
      </c>
      <c r="R5" s="6">
        <f t="shared" ca="1" si="5"/>
        <v>226.1946710584651</v>
      </c>
      <c r="S5" s="4" t="str">
        <f t="shared" ca="1" si="6"/>
        <v>V = G · h = 28,2743338823081 cm² · 8 cm = 226,194671058465 cm³</v>
      </c>
      <c r="W5" s="4">
        <f t="shared" ref="W5:W13" ca="1" si="16">_xlfn.RANK.EQ(X5,$X$4:$X$13)</f>
        <v>1</v>
      </c>
      <c r="X5" s="4">
        <f t="shared" ca="1" si="7"/>
        <v>0.89689040030986866</v>
      </c>
      <c r="Y5" s="4" t="str">
        <f t="shared" ca="1" si="8"/>
        <v>Gegeben: r = 3 cm</v>
      </c>
      <c r="Z5" s="4" t="str">
        <f>"Berechne: d, A und U"</f>
        <v>Berechne: d, A und U</v>
      </c>
      <c r="AA5" s="4" t="str">
        <f t="shared" ca="1" si="9"/>
        <v>d = 2 · r = 2 · 3 cm = 6 cm</v>
      </c>
      <c r="AB5" s="4" t="str">
        <f ca="1">J5</f>
        <v>A = Π · r² =Π · (3 cm)² = 28,2743 cm²</v>
      </c>
      <c r="AC5" s="4" t="str">
        <f t="shared" ca="1" si="10"/>
        <v>U = 2 ·  Π · r = 2 · Π · 3 cm = 18,8496 cm</v>
      </c>
      <c r="AD5" s="4">
        <f>G5</f>
        <v>0</v>
      </c>
      <c r="AE5" s="4" t="str">
        <f ca="1">O5</f>
        <v>M = U · h = 18,8495559215388 cm · 8 cm = 150,79644737231 cm²</v>
      </c>
      <c r="AF5" s="4" t="str">
        <f ca="1">Q5</f>
        <v>O = 2 · G + M = 2 · 28,2743338823081 cm² + 150,79644737231 cm² = 207,345115136926 cm²</v>
      </c>
    </row>
    <row r="6" spans="2:32" x14ac:dyDescent="0.25">
      <c r="B6" s="6">
        <f t="shared" ca="1" si="0"/>
        <v>9</v>
      </c>
      <c r="D6" s="6">
        <f t="shared" ca="1" si="11"/>
        <v>18</v>
      </c>
      <c r="F6" s="4">
        <f t="shared" ca="1" si="1"/>
        <v>3</v>
      </c>
      <c r="H6" s="4" t="str">
        <f ca="1">"Gegeben: d = "&amp;D6&amp;" cm"</f>
        <v>Gegeben: d = 18 cm</v>
      </c>
      <c r="I6" s="18">
        <f t="shared" ca="1" si="12"/>
        <v>254.46900494077323</v>
      </c>
      <c r="J6" s="4" t="str">
        <f t="shared" ca="1" si="13"/>
        <v>A = Π · r² =Π · (9 cm)² = 254,469 cm²</v>
      </c>
      <c r="K6" s="4" t="str">
        <f ca="1">"r = d : 2 = " &amp; D6 &amp;" cm : 2 = " &amp; B6 &amp;" cm"</f>
        <v>r = d : 2 = 18 cm : 2 = 9 cm</v>
      </c>
      <c r="L6" s="4">
        <f t="shared" ca="1" si="15"/>
        <v>56.548667764616276</v>
      </c>
      <c r="M6" s="4" t="str">
        <f ca="1">"U = "&amp;$H$18&amp;" · d = "&amp;$H$18&amp;" · " &amp; D6&amp;" cm = " &amp; ROUND(L6,4) &amp;" cm"</f>
        <v>U = Π · d = Π · 18 cm = 56,5487 cm</v>
      </c>
      <c r="N6" s="4">
        <f t="shared" ca="1" si="2"/>
        <v>169.64600329384882</v>
      </c>
      <c r="O6" s="4" t="str">
        <f ca="1">"M = O - 2 · G = "&amp;P6&amp;" cm² - 2 · "&amp;I6&amp;" cm² = "&amp;N6&amp;" cm²"</f>
        <v>M = O - 2 · G = 678,584013175395 cm² - 2 · 254,469004940773 cm² = 169,646003293849 cm²</v>
      </c>
      <c r="P6" s="6">
        <f t="shared" ca="1" si="3"/>
        <v>678.58401317539528</v>
      </c>
      <c r="Q6" s="4" t="str">
        <f t="shared" ca="1" si="4"/>
        <v>O = 2 · G + M = 2 · 254,469004940773 cm² + 169,646003293849 cm² = 678,584013175395 cm²</v>
      </c>
      <c r="R6" s="4">
        <f t="shared" ca="1" si="5"/>
        <v>763.40701482231975</v>
      </c>
      <c r="S6" s="4" t="str">
        <f t="shared" ca="1" si="6"/>
        <v>V = G · h = 254,469004940773 cm² · 3 cm = 763,40701482232 cm³</v>
      </c>
      <c r="W6" s="4">
        <f t="shared" ca="1" si="16"/>
        <v>9</v>
      </c>
      <c r="X6" s="4">
        <f t="shared" ca="1" si="7"/>
        <v>0.18305966453799483</v>
      </c>
      <c r="Y6" s="4" t="str">
        <f t="shared" ca="1" si="8"/>
        <v>Gegeben: d = 18 cm</v>
      </c>
      <c r="Z6" s="4" t="str">
        <f>"Berechne: r, A und U"</f>
        <v>Berechne: r, A und U</v>
      </c>
      <c r="AA6" s="4" t="str">
        <f t="shared" ca="1" si="9"/>
        <v>r = d : 2 = 18 cm : 2 = 9 cm</v>
      </c>
      <c r="AB6" s="4" t="str">
        <f ca="1">J6</f>
        <v>A = Π · r² =Π · (9 cm)² = 254,469 cm²</v>
      </c>
      <c r="AC6" s="4" t="str">
        <f t="shared" ca="1" si="10"/>
        <v>U = Π · d = Π · 18 cm = 56,5487 cm</v>
      </c>
      <c r="AD6" s="4" t="str">
        <f ca="1">O6</f>
        <v>M = O - 2 · G = 678,584013175395 cm² - 2 · 254,469004940773 cm² = 169,646003293849 cm²</v>
      </c>
      <c r="AE6" s="4">
        <f>G6</f>
        <v>0</v>
      </c>
      <c r="AF6" s="4" t="str">
        <f ca="1">S6</f>
        <v>V = G · h = 254,469004940773 cm² · 3 cm = 763,40701482232 cm³</v>
      </c>
    </row>
    <row r="7" spans="2:32" x14ac:dyDescent="0.25">
      <c r="B7" s="8">
        <f ca="1">D7/2</f>
        <v>0.5</v>
      </c>
      <c r="C7" s="4" t="str">
        <f ca="1">"a = G : b = "&amp;I7&amp;" cm² : "&amp;D7&amp;" cm = "&amp;B7&amp;" cm"</f>
        <v>a = G : b = 0,785398163397448 cm² : 1 cm = 0,5 cm</v>
      </c>
      <c r="D7" s="6">
        <f t="shared" ref="D7:D13" ca="1" si="17">ROUND(RAND()*$D$2,0)+1</f>
        <v>1</v>
      </c>
      <c r="F7" s="6">
        <f ca="1">I7</f>
        <v>0.78539816339744828</v>
      </c>
      <c r="H7" s="4" t="str">
        <f ca="1">"Gegeben: d = "&amp;D7&amp;" cm"</f>
        <v>Gegeben: d = 1 cm</v>
      </c>
      <c r="I7" s="18">
        <f t="shared" ca="1" si="12"/>
        <v>0.78539816339744828</v>
      </c>
      <c r="J7" s="4" t="str">
        <f t="shared" ca="1" si="13"/>
        <v>A = Π · r² =Π · (0,5 cm)² = 0,7854 cm²</v>
      </c>
      <c r="K7" s="4" t="str">
        <f ca="1">"r = d : 2 = " &amp; D7 &amp;" cm : 2 = " &amp; B7 &amp;" cm"</f>
        <v>r = d : 2 = 1 cm : 2 = 0,5 cm</v>
      </c>
      <c r="L7" s="4">
        <f t="shared" ca="1" si="15"/>
        <v>3.1415926535897931</v>
      </c>
      <c r="M7" s="4" t="str">
        <f ca="1">"U = "&amp;$H$18&amp;" · d = "&amp;$H$18&amp;" · " &amp; D7&amp;" cm = " &amp; ROUND(L7,4) &amp;" cm"</f>
        <v>U = Π · d = Π · 1 cm = 3,1416 cm</v>
      </c>
      <c r="N7" s="4">
        <f t="shared" ca="1" si="2"/>
        <v>2.4674011002723395</v>
      </c>
      <c r="O7" s="4" t="str">
        <f ca="1">"M = U · h = "&amp;L7&amp;" cm · "&amp;F7&amp;" cm = "&amp;N7&amp;" cm²"</f>
        <v>M = U · h = 3,14159265358979 cm · 0,785398163397448 cm = 2,46740110027234 cm²</v>
      </c>
      <c r="P7" s="4">
        <f t="shared" ca="1" si="3"/>
        <v>4.0381974270672361</v>
      </c>
      <c r="Q7" s="4" t="str">
        <f t="shared" ca="1" si="4"/>
        <v>O = 2 · G + M = 2 · 0,785398163397448 cm² + 2,46740110027234 cm² = 4,03819742706724 cm²</v>
      </c>
      <c r="R7" s="4">
        <f t="shared" ca="1" si="5"/>
        <v>0.61685027506808487</v>
      </c>
      <c r="S7" s="4" t="str">
        <f t="shared" ca="1" si="6"/>
        <v>V = G · h = 0,785398163397448 cm² · 0,785398163397448 cm = 0,616850275068085 cm³</v>
      </c>
      <c r="W7" s="4">
        <f t="shared" ca="1" si="16"/>
        <v>4</v>
      </c>
      <c r="X7" s="4">
        <f t="shared" ca="1" si="7"/>
        <v>0.67200753021444914</v>
      </c>
      <c r="Y7" s="4" t="str">
        <f t="shared" ca="1" si="8"/>
        <v>Gegeben: d = 1 cm</v>
      </c>
      <c r="Z7" s="4" t="str">
        <f>"Berechne: r, A und U"</f>
        <v>Berechne: r, A und U</v>
      </c>
      <c r="AA7" s="4" t="str">
        <f t="shared" ca="1" si="9"/>
        <v>r = d : 2 = 1 cm : 2 = 0,5 cm</v>
      </c>
      <c r="AB7" s="4" t="str">
        <f ca="1">J7</f>
        <v>A = Π · r² =Π · (0,5 cm)² = 0,7854 cm²</v>
      </c>
      <c r="AC7" s="4" t="str">
        <f t="shared" ca="1" si="10"/>
        <v>U = Π · d = Π · 1 cm = 3,1416 cm</v>
      </c>
      <c r="AD7" s="4" t="str">
        <f ca="1">O7</f>
        <v>M = U · h = 3,14159265358979 cm · 0,785398163397448 cm = 2,46740110027234 cm²</v>
      </c>
      <c r="AE7" s="4" t="str">
        <f ca="1">Q7</f>
        <v>O = 2 · G + M = 2 · 0,785398163397448 cm² + 2,46740110027234 cm² = 4,03819742706724 cm²</v>
      </c>
      <c r="AF7" s="4" t="str">
        <f ca="1">S7</f>
        <v>V = G · h = 0,785398163397448 cm² · 0,785398163397448 cm = 0,616850275068085 cm³</v>
      </c>
    </row>
    <row r="8" spans="2:32" x14ac:dyDescent="0.25">
      <c r="B8" s="8">
        <f ca="1">D8/2</f>
        <v>4</v>
      </c>
      <c r="C8" s="4" t="str">
        <f ca="1">"a = G : b = "&amp;I8&amp;" cm² : "&amp;D8&amp;" cm = "&amp;B8&amp;" cm"</f>
        <v>a = G : b = 50,2654824574367 cm² : 8 cm = 4 cm</v>
      </c>
      <c r="D8" s="6">
        <f t="shared" ca="1" si="17"/>
        <v>8</v>
      </c>
      <c r="F8" s="8">
        <f t="shared" ca="1" si="1"/>
        <v>3</v>
      </c>
      <c r="H8" s="4" t="str">
        <f ca="1">"Gegeben: A = "&amp;ROUND(I8,4)&amp;" cm²"</f>
        <v>Gegeben: A = 50,2655 cm²</v>
      </c>
      <c r="I8" s="18">
        <f t="shared" ca="1" si="12"/>
        <v>50.26548245743669</v>
      </c>
      <c r="J8" s="4" t="str">
        <f ca="1">"r = Wurzel(A : "&amp;$H$18&amp;") = Wurzel ("&amp;ROUND(I8,4)&amp;" cm : "&amp;$H$18&amp;") = "&amp;B8&amp;" cm"</f>
        <v>r = Wurzel(A : Π) = Wurzel (50,2655 cm : Π) = 4 cm</v>
      </c>
      <c r="K8" s="4" t="str">
        <f t="shared" ca="1" si="14"/>
        <v>d = 2 · r = 2 · 4 cm = 8 cm</v>
      </c>
      <c r="L8" s="4">
        <f t="shared" ca="1" si="15"/>
        <v>25.132741228718345</v>
      </c>
      <c r="M8" s="4" t="str">
        <f ca="1">"U = 2 ·  "&amp;$H$18&amp;" · r = 2 · "&amp;$H$18&amp;" · " &amp; B8&amp;" cm = " &amp; ROUND(L8,4) &amp;" cm"</f>
        <v>U = 2 ·  Π · r = 2 · Π · 4 cm = 25,1327 cm</v>
      </c>
      <c r="N8" s="4">
        <f t="shared" ca="1" si="2"/>
        <v>75.398223686155035</v>
      </c>
      <c r="O8" s="4" t="str">
        <f ca="1">"M = U · h = "&amp;L8&amp;" cm · "&amp;F8&amp;" cm = "&amp;N8&amp;" cm²"</f>
        <v>M = U · h = 25,1327412287183 cm · 3 cm = 75,398223686155 cm²</v>
      </c>
      <c r="P8" s="8">
        <f t="shared" ca="1" si="3"/>
        <v>175.92918860102841</v>
      </c>
      <c r="Q8" s="4" t="str">
        <f t="shared" ca="1" si="4"/>
        <v>O = 2 · G + M = 2 · 50,2654824574367 cm² + 75,398223686155 cm² = 175,929188601028 cm²</v>
      </c>
      <c r="R8" s="6">
        <f t="shared" ca="1" si="5"/>
        <v>150.79644737231007</v>
      </c>
      <c r="S8" s="4" t="str">
        <f t="shared" ca="1" si="6"/>
        <v>V = G · h = 50,2654824574367 cm² · 3 cm = 150,79644737231 cm³</v>
      </c>
      <c r="W8" s="4">
        <f t="shared" ca="1" si="16"/>
        <v>3</v>
      </c>
      <c r="X8" s="4">
        <f t="shared" ca="1" si="7"/>
        <v>0.67612524754183878</v>
      </c>
      <c r="Y8" s="4" t="str">
        <f t="shared" ca="1" si="8"/>
        <v>Gegeben: A = 50,2655 cm²</v>
      </c>
      <c r="Z8" s="4" t="str">
        <f>"Berechne: r, d und U"</f>
        <v>Berechne: r, d und U</v>
      </c>
      <c r="AA8" s="4" t="str">
        <f ca="1">J8</f>
        <v>r = Wurzel(A : Π) = Wurzel (50,2655 cm : Π) = 4 cm</v>
      </c>
      <c r="AB8" s="4" t="str">
        <f ca="1">K8</f>
        <v>d = 2 · r = 2 · 4 cm = 8 cm</v>
      </c>
      <c r="AC8" s="4" t="str">
        <f t="shared" ca="1" si="10"/>
        <v>U = 2 ·  Π · r = 2 · Π · 4 cm = 25,1327 cm</v>
      </c>
      <c r="AD8" s="4">
        <f>G8</f>
        <v>0</v>
      </c>
      <c r="AE8" s="4" t="str">
        <f ca="1">O8</f>
        <v>M = U · h = 25,1327412287183 cm · 3 cm = 75,398223686155 cm²</v>
      </c>
      <c r="AF8" s="4" t="str">
        <f ca="1">Q8</f>
        <v>O = 2 · G + M = 2 · 50,2654824574367 cm² + 75,398223686155 cm² = 175,929188601028 cm²</v>
      </c>
    </row>
    <row r="9" spans="2:32" x14ac:dyDescent="0.25">
      <c r="B9" s="6">
        <f t="shared" ca="1" si="0"/>
        <v>10</v>
      </c>
      <c r="D9" s="6">
        <f ca="1">2*B9</f>
        <v>20</v>
      </c>
      <c r="F9" s="6">
        <f t="shared" ca="1" si="1"/>
        <v>11</v>
      </c>
      <c r="H9" s="4" t="str">
        <f t="shared" ref="H9:H10" ca="1" si="18">"Gegeben: A = "&amp;ROUND(I9,4)&amp;" cm²"</f>
        <v>Gegeben: A = 314,1593 cm²</v>
      </c>
      <c r="I9" s="18">
        <f t="shared" ca="1" si="12"/>
        <v>314.15926535897933</v>
      </c>
      <c r="J9" s="4" t="str">
        <f t="shared" ref="J9:J10" ca="1" si="19">"r = Wurzel(A : "&amp;$H$18&amp;") = Wurzel ("&amp;ROUND(I9,4)&amp;" cm : "&amp;$H$18&amp;") = "&amp;B9&amp;" cm"</f>
        <v>r = Wurzel(A : Π) = Wurzel (314,1593 cm : Π) = 10 cm</v>
      </c>
      <c r="K9" s="4" t="str">
        <f t="shared" ca="1" si="14"/>
        <v>d = 2 · r = 2 · 10 cm = 20 cm</v>
      </c>
      <c r="L9" s="4">
        <f t="shared" ca="1" si="15"/>
        <v>62.831853071795862</v>
      </c>
      <c r="M9" s="4" t="str">
        <f t="shared" ref="M9:M13" ca="1" si="20">"U = 2 ·  "&amp;$H$18&amp;" · r = 2 · "&amp;$H$18&amp;" · " &amp; B9&amp;" cm = " &amp; ROUND(L9,4) &amp;" cm"</f>
        <v>U = 2 ·  Π · r = 2 · Π · 10 cm = 62,8319 cm</v>
      </c>
      <c r="N9" s="4">
        <f t="shared" ca="1" si="2"/>
        <v>691.15038378975453</v>
      </c>
      <c r="O9" s="4" t="str">
        <f ca="1">"M = U · h = "&amp;L9&amp;" cm · "&amp;F9&amp;" cm = "&amp;N9&amp;" cm²"</f>
        <v>M = U · h = 62,8318530717959 cm · 11 cm = 691,150383789755 cm²</v>
      </c>
      <c r="P9" s="4">
        <f t="shared" ca="1" si="3"/>
        <v>1319.4689145077132</v>
      </c>
      <c r="Q9" s="4" t="str">
        <f t="shared" ca="1" si="4"/>
        <v>O = 2 · G + M = 2 · 314,159265358979 cm² + 691,150383789755 cm² = 1319,46891450771 cm²</v>
      </c>
      <c r="R9" s="4">
        <f t="shared" ca="1" si="5"/>
        <v>3455.7519189487725</v>
      </c>
      <c r="S9" s="4" t="str">
        <f t="shared" ca="1" si="6"/>
        <v>V = G · h = 314,159265358979 cm² · 11 cm = 3455,75191894877 cm³</v>
      </c>
      <c r="W9" s="4">
        <f t="shared" ca="1" si="16"/>
        <v>2</v>
      </c>
      <c r="X9" s="4">
        <f t="shared" ca="1" si="7"/>
        <v>0.86059336715434109</v>
      </c>
      <c r="Y9" s="4" t="str">
        <f t="shared" ca="1" si="8"/>
        <v>Gegeben: A = 314,1593 cm²</v>
      </c>
      <c r="Z9" s="4" t="str">
        <f t="shared" ref="Z9:Z10" si="21">"Berechne: r, d und U"</f>
        <v>Berechne: r, d und U</v>
      </c>
      <c r="AA9" s="4" t="str">
        <f ca="1">J9</f>
        <v>r = Wurzel(A : Π) = Wurzel (314,1593 cm : Π) = 10 cm</v>
      </c>
      <c r="AB9" s="4" t="str">
        <f ca="1">K9</f>
        <v>d = 2 · r = 2 · 10 cm = 20 cm</v>
      </c>
      <c r="AC9" s="4" t="str">
        <f t="shared" ca="1" si="10"/>
        <v>U = 2 ·  Π · r = 2 · Π · 10 cm = 62,8319 cm</v>
      </c>
      <c r="AD9" s="4" t="str">
        <f ca="1">O9</f>
        <v>M = U · h = 62,8318530717959 cm · 11 cm = 691,150383789755 cm²</v>
      </c>
      <c r="AE9" s="4" t="str">
        <f ca="1">Q9</f>
        <v>O = 2 · G + M = 2 · 314,159265358979 cm² + 691,150383789755 cm² = 1319,46891450771 cm²</v>
      </c>
      <c r="AF9" s="4" t="str">
        <f ca="1">S9</f>
        <v>V = G · h = 314,159265358979 cm² · 11 cm = 3455,75191894877 cm³</v>
      </c>
    </row>
    <row r="10" spans="2:32" x14ac:dyDescent="0.25">
      <c r="B10" s="6">
        <f t="shared" ca="1" si="0"/>
        <v>4</v>
      </c>
      <c r="D10" s="6">
        <f ca="1">2*B10</f>
        <v>8</v>
      </c>
      <c r="F10" s="4">
        <f t="shared" ca="1" si="1"/>
        <v>6</v>
      </c>
      <c r="H10" s="4" t="str">
        <f t="shared" ca="1" si="18"/>
        <v>Gegeben: A = 50,2655 cm²</v>
      </c>
      <c r="I10" s="18">
        <f t="shared" ca="1" si="12"/>
        <v>50.26548245743669</v>
      </c>
      <c r="J10" s="4" t="str">
        <f t="shared" ca="1" si="19"/>
        <v>r = Wurzel(A : Π) = Wurzel (50,2655 cm : Π) = 4 cm</v>
      </c>
      <c r="K10" s="4" t="str">
        <f t="shared" ca="1" si="14"/>
        <v>d = 2 · r = 2 · 4 cm = 8 cm</v>
      </c>
      <c r="L10" s="4">
        <f t="shared" ca="1" si="15"/>
        <v>25.132741228718345</v>
      </c>
      <c r="M10" s="4" t="str">
        <f t="shared" ca="1" si="20"/>
        <v>U = 2 ·  Π · r = 2 · Π · 4 cm = 25,1327 cm</v>
      </c>
      <c r="N10" s="4">
        <f t="shared" ca="1" si="2"/>
        <v>150.79644737231007</v>
      </c>
      <c r="O10" s="4" t="str">
        <f ca="1">"M = U · h = "&amp;L10&amp;" cm · "&amp;F10&amp;" cm = "&amp;N10&amp;" cm²"</f>
        <v>M = U · h = 25,1327412287183 cm · 6 cm = 150,79644737231 cm²</v>
      </c>
      <c r="P10" s="4">
        <f t="shared" ca="1" si="3"/>
        <v>251.32741228718345</v>
      </c>
      <c r="Q10" s="4" t="str">
        <f t="shared" ca="1" si="4"/>
        <v>O = 2 · G + M = 2 · 50,2654824574367 cm² + 150,79644737231 cm² = 251,327412287183 cm²</v>
      </c>
      <c r="R10" s="6">
        <f t="shared" ca="1" si="5"/>
        <v>301.59289474462014</v>
      </c>
      <c r="S10" s="4" t="str">
        <f t="shared" ca="1" si="6"/>
        <v>V = G · h = 50,2654824574367 cm² · 6 cm = 301,59289474462 cm³</v>
      </c>
      <c r="W10" s="4">
        <f t="shared" ca="1" si="16"/>
        <v>8</v>
      </c>
      <c r="X10" s="4">
        <f t="shared" ca="1" si="7"/>
        <v>0.30776029699362129</v>
      </c>
      <c r="Y10" s="4" t="str">
        <f t="shared" ca="1" si="8"/>
        <v>Gegeben: A = 50,2655 cm²</v>
      </c>
      <c r="Z10" s="4" t="str">
        <f t="shared" si="21"/>
        <v>Berechne: r, d und U</v>
      </c>
      <c r="AA10" s="4" t="str">
        <f ca="1">J10</f>
        <v>r = Wurzel(A : Π) = Wurzel (50,2655 cm : Π) = 4 cm</v>
      </c>
      <c r="AB10" s="4" t="str">
        <f ca="1">K10</f>
        <v>d = 2 · r = 2 · 4 cm = 8 cm</v>
      </c>
      <c r="AC10" s="4" t="str">
        <f t="shared" ca="1" si="10"/>
        <v>U = 2 ·  Π · r = 2 · Π · 4 cm = 25,1327 cm</v>
      </c>
      <c r="AD10" s="4">
        <f>G10</f>
        <v>0</v>
      </c>
      <c r="AE10" s="4" t="str">
        <f ca="1">O10</f>
        <v>M = U · h = 25,1327412287183 cm · 6 cm = 150,79644737231 cm²</v>
      </c>
      <c r="AF10" s="4" t="str">
        <f ca="1">Q10</f>
        <v>O = 2 · G + M = 2 · 50,2654824574367 cm² + 150,79644737231 cm² = 251,327412287183 cm²</v>
      </c>
    </row>
    <row r="11" spans="2:32" x14ac:dyDescent="0.25">
      <c r="B11" s="6">
        <f t="shared" ca="1" si="0"/>
        <v>10</v>
      </c>
      <c r="D11" s="6">
        <f ca="1">2*B11</f>
        <v>20</v>
      </c>
      <c r="F11" s="4">
        <f t="shared" ca="1" si="1"/>
        <v>5</v>
      </c>
      <c r="H11" s="4" t="str">
        <f ca="1">"Gegeben: U = "&amp;ROUND(L11,4)&amp;" cm"</f>
        <v>Gegeben: U = 62,8319 cm</v>
      </c>
      <c r="I11" s="18">
        <f t="shared" ca="1" si="12"/>
        <v>314.15926535897933</v>
      </c>
      <c r="J11" s="4" t="str">
        <f ca="1">"r = U : 2 "&amp;H18&amp;" = "&amp;ROUND(I11,4)&amp;" cm) : 2"&amp;H18&amp;"  = "&amp;B11&amp;" cm"</f>
        <v>r = U : 2 Π = 314,1593 cm) : 2Π  = 10 cm</v>
      </c>
      <c r="K11" s="4" t="str">
        <f t="shared" ca="1" si="14"/>
        <v>d = 2 · r = 2 · 10 cm = 20 cm</v>
      </c>
      <c r="L11" s="4">
        <f t="shared" ca="1" si="15"/>
        <v>62.831853071795862</v>
      </c>
      <c r="M11" s="4" t="str">
        <f ca="1">"A = "&amp;$H$18&amp;" · r² =" &amp; $H$18 &amp; " · (" &amp; B11 &amp;  " cm)² = " &amp; ROUND(I11,4) &amp; " cm²"</f>
        <v>A = Π · r² =Π · (10 cm)² = 314,1593 cm²</v>
      </c>
      <c r="N11" s="4">
        <f t="shared" ca="1" si="2"/>
        <v>314.15926535897933</v>
      </c>
      <c r="O11" s="4" t="str">
        <f ca="1">"M = O - 2 · G = "&amp;P11&amp;" cm² - 2 · "&amp;I11&amp;" cm² = "&amp;N11&amp;" cm²"</f>
        <v>M = O - 2 · G = 942,477796076938 cm² - 2 · 314,159265358979 cm² = 314,159265358979 cm²</v>
      </c>
      <c r="P11" s="6">
        <f t="shared" ca="1" si="3"/>
        <v>942.47779607693792</v>
      </c>
      <c r="Q11" s="4" t="str">
        <f t="shared" ca="1" si="4"/>
        <v>O = 2 · G + M = 2 · 314,159265358979 cm² + 314,159265358979 cm² = 942,477796076938 cm²</v>
      </c>
      <c r="R11" s="4">
        <f t="shared" ca="1" si="5"/>
        <v>1570.7963267948967</v>
      </c>
      <c r="S11" s="4" t="str">
        <f t="shared" ca="1" si="6"/>
        <v>V = G · h = 314,159265358979 cm² · 5 cm = 1570,7963267949 cm³</v>
      </c>
      <c r="W11" s="4">
        <f t="shared" ca="1" si="16"/>
        <v>7</v>
      </c>
      <c r="X11" s="4">
        <f t="shared" ca="1" si="7"/>
        <v>0.44857873202802645</v>
      </c>
      <c r="Y11" s="4" t="str">
        <f t="shared" ca="1" si="8"/>
        <v>Gegeben: U = 62,8319 cm</v>
      </c>
      <c r="Z11" s="4" t="str">
        <f>"Berechne: r, d und A"</f>
        <v>Berechne: r, d und A</v>
      </c>
      <c r="AA11" s="4" t="str">
        <f ca="1">J11</f>
        <v>r = U : 2 Π = 314,1593 cm) : 2Π  = 10 cm</v>
      </c>
      <c r="AB11" s="4" t="str">
        <f ca="1">K11</f>
        <v>d = 2 · r = 2 · 10 cm = 20 cm</v>
      </c>
      <c r="AC11" s="4" t="str">
        <f t="shared" ca="1" si="10"/>
        <v>A = Π · r² =Π · (10 cm)² = 314,1593 cm²</v>
      </c>
      <c r="AD11" s="4" t="str">
        <f ca="1">O11</f>
        <v>M = O - 2 · G = 942,477796076938 cm² - 2 · 314,159265358979 cm² = 314,159265358979 cm²</v>
      </c>
      <c r="AE11" s="4">
        <f>G11</f>
        <v>0</v>
      </c>
      <c r="AF11" s="4" t="str">
        <f ca="1">S11</f>
        <v>V = G · h = 314,159265358979 cm² · 5 cm = 1570,7963267949 cm³</v>
      </c>
    </row>
    <row r="12" spans="2:32" x14ac:dyDescent="0.25">
      <c r="B12" s="8">
        <f ca="1">D12/2</f>
        <v>0.5</v>
      </c>
      <c r="C12" s="4" t="str">
        <f ca="1">"a = G : b = "&amp;I12&amp;" cm² : "&amp;D12&amp;" cm = "&amp;B12&amp;" cm"</f>
        <v>a = G : b = 0,785398163397448 cm² : 1 cm = 0,5 cm</v>
      </c>
      <c r="D12" s="6">
        <f t="shared" ca="1" si="17"/>
        <v>1</v>
      </c>
      <c r="F12" s="6">
        <f t="shared" ca="1" si="1"/>
        <v>10</v>
      </c>
      <c r="H12" s="4" t="str">
        <f t="shared" ref="H12:H13" ca="1" si="22">"Gegeben: U = "&amp;ROUND(L12,4)&amp;" cm"</f>
        <v>Gegeben: U = 3,1416 cm</v>
      </c>
      <c r="I12" s="18">
        <f t="shared" ca="1" si="12"/>
        <v>0.78539816339744828</v>
      </c>
      <c r="J12" s="4" t="str">
        <f t="shared" ref="J12:J13" ca="1" si="23">"r = U : 2 "&amp;H19&amp;" = "&amp;ROUND(I12,4)&amp;" cm) : 2"&amp;H19&amp;"  = "&amp;B12&amp;" cm"</f>
        <v>r = U : 2  = 0,7854 cm) : 2  = 0,5 cm</v>
      </c>
      <c r="K12" s="4" t="str">
        <f t="shared" ca="1" si="14"/>
        <v>d = 2 · r = 2 · 0,5 cm = 1 cm</v>
      </c>
      <c r="L12" s="4">
        <f t="shared" ca="1" si="15"/>
        <v>3.1415926535897931</v>
      </c>
      <c r="M12" s="4" t="str">
        <f t="shared" ref="M12:M13" ca="1" si="24">"A = "&amp;$H$18&amp;" · r² =" &amp; $H$18 &amp; " · (" &amp; B12 &amp;  " cm)² = " &amp; ROUND(I12,4) &amp; " cm²"</f>
        <v>A = Π · r² =Π · (0,5 cm)² = 0,7854 cm²</v>
      </c>
      <c r="N12" s="4">
        <f t="shared" ca="1" si="2"/>
        <v>31.415926535897931</v>
      </c>
      <c r="O12" s="4" t="str">
        <f ca="1">"M = U · h = "&amp;L12&amp;" cm · "&amp;F12&amp;" cm = "&amp;N12&amp;" cm²"</f>
        <v>M = U · h = 3,14159265358979 cm · 10 cm = 31,4159265358979 cm²</v>
      </c>
      <c r="P12" s="4">
        <f t="shared" ca="1" si="3"/>
        <v>32.986722862692829</v>
      </c>
      <c r="Q12" s="4" t="str">
        <f t="shared" ca="1" si="4"/>
        <v>O = 2 · G + M = 2 · 0,785398163397448 cm² + 31,4159265358979 cm² = 32,9867228626928 cm²</v>
      </c>
      <c r="R12" s="4">
        <f t="shared" ca="1" si="5"/>
        <v>7.8539816339744828</v>
      </c>
      <c r="S12" s="4" t="str">
        <f t="shared" ca="1" si="6"/>
        <v>V = G · h = 0,785398163397448 cm² · 10 cm = 7,85398163397448 cm³</v>
      </c>
      <c r="W12" s="4">
        <f t="shared" ca="1" si="16"/>
        <v>5</v>
      </c>
      <c r="X12" s="4">
        <f t="shared" ca="1" si="7"/>
        <v>0.65233922539978961</v>
      </c>
      <c r="Y12" s="4" t="str">
        <f t="shared" ca="1" si="8"/>
        <v>Gegeben: U = 3,1416 cm</v>
      </c>
      <c r="Z12" s="4" t="str">
        <f t="shared" ref="Z12:Z13" si="25">"Berechne: r, d und A"</f>
        <v>Berechne: r, d und A</v>
      </c>
      <c r="AA12" s="4" t="str">
        <f t="shared" ref="AA12:AA13" ca="1" si="26">J12</f>
        <v>r = U : 2  = 0,7854 cm) : 2  = 0,5 cm</v>
      </c>
      <c r="AB12" s="4" t="str">
        <f t="shared" ref="AB12:AB13" ca="1" si="27">K12</f>
        <v>d = 2 · r = 2 · 0,5 cm = 1 cm</v>
      </c>
      <c r="AC12" s="4" t="str">
        <f t="shared" ca="1" si="10"/>
        <v>A = Π · r² =Π · (0,5 cm)² = 0,7854 cm²</v>
      </c>
      <c r="AD12" s="4" t="str">
        <f ca="1">O12</f>
        <v>M = U · h = 3,14159265358979 cm · 10 cm = 31,4159265358979 cm²</v>
      </c>
      <c r="AE12" s="4" t="str">
        <f ca="1">Q12</f>
        <v>O = 2 · G + M = 2 · 0,785398163397448 cm² + 31,4159265358979 cm² = 32,9867228626928 cm²</v>
      </c>
      <c r="AF12" s="4" t="str">
        <f ca="1">S12</f>
        <v>V = G · h = 0,785398163397448 cm² · 10 cm = 7,85398163397448 cm³</v>
      </c>
    </row>
    <row r="13" spans="2:32" x14ac:dyDescent="0.25">
      <c r="B13" s="8">
        <f ca="1">D13/2</f>
        <v>2</v>
      </c>
      <c r="C13" s="4" t="str">
        <f ca="1">"a = G : b = "&amp;I13&amp;" cm² : "&amp;D13&amp;" cm = "&amp;B13&amp;" cm"</f>
        <v>a = G : b = 12,5663706143592 cm² : 4 cm = 2 cm</v>
      </c>
      <c r="D13" s="6">
        <f t="shared" ca="1" si="17"/>
        <v>4</v>
      </c>
      <c r="F13" s="8">
        <f t="shared" ca="1" si="1"/>
        <v>1</v>
      </c>
      <c r="H13" s="4" t="str">
        <f t="shared" ca="1" si="22"/>
        <v>Gegeben: U = 12,5664 cm</v>
      </c>
      <c r="I13" s="18">
        <f t="shared" ca="1" si="12"/>
        <v>12.566370614359172</v>
      </c>
      <c r="J13" s="4" t="str">
        <f t="shared" ca="1" si="23"/>
        <v>r = U : 2  = 12,5664 cm) : 2  = 2 cm</v>
      </c>
      <c r="K13" s="4" t="str">
        <f t="shared" ca="1" si="14"/>
        <v>d = 2 · r = 2 · 2 cm = 4 cm</v>
      </c>
      <c r="L13" s="4">
        <f t="shared" ca="1" si="15"/>
        <v>12.566370614359172</v>
      </c>
      <c r="M13" s="4" t="str">
        <f t="shared" ca="1" si="24"/>
        <v>A = Π · r² =Π · (2 cm)² = 12,5664 cm²</v>
      </c>
      <c r="N13" s="4">
        <f t="shared" ca="1" si="2"/>
        <v>12.566370614359172</v>
      </c>
      <c r="O13" s="4" t="str">
        <f ca="1">"M = U · h = "&amp;L13&amp;" cm · "&amp;F13&amp;" cm = "&amp;N13&amp;" cm²"</f>
        <v>M = U · h = 12,5663706143592 cm · 1 cm = 12,5663706143592 cm²</v>
      </c>
      <c r="P13" s="8">
        <f t="shared" ca="1" si="3"/>
        <v>37.699111843077517</v>
      </c>
      <c r="Q13" s="4" t="str">
        <f t="shared" ca="1" si="4"/>
        <v>O = 2 · G + M = 2 · 12,5663706143592 cm² + 12,5663706143592 cm² = 37,6991118430775 cm²</v>
      </c>
      <c r="R13" s="6">
        <f t="shared" ca="1" si="5"/>
        <v>12.566370614359172</v>
      </c>
      <c r="S13" s="4" t="str">
        <f t="shared" ca="1" si="6"/>
        <v>V = G · h = 12,5663706143592 cm² · 1 cm = 12,5663706143592 cm³</v>
      </c>
      <c r="W13" s="4">
        <f t="shared" ca="1" si="16"/>
        <v>6</v>
      </c>
      <c r="X13" s="4">
        <f t="shared" ca="1" si="7"/>
        <v>0.64821518205163231</v>
      </c>
      <c r="Y13" s="4" t="str">
        <f t="shared" ca="1" si="8"/>
        <v>Gegeben: U = 12,5664 cm</v>
      </c>
      <c r="Z13" s="4" t="str">
        <f t="shared" si="25"/>
        <v>Berechne: r, d und A</v>
      </c>
      <c r="AA13" s="4" t="str">
        <f t="shared" ca="1" si="26"/>
        <v>r = U : 2  = 12,5664 cm) : 2  = 2 cm</v>
      </c>
      <c r="AB13" s="4" t="str">
        <f t="shared" ca="1" si="27"/>
        <v>d = 2 · r = 2 · 2 cm = 4 cm</v>
      </c>
      <c r="AC13" s="4" t="str">
        <f t="shared" ca="1" si="10"/>
        <v>A = Π · r² =Π · (2 cm)² = 12,5664 cm²</v>
      </c>
      <c r="AD13" s="4">
        <f>G13</f>
        <v>0</v>
      </c>
      <c r="AE13" s="4" t="str">
        <f ca="1">O13</f>
        <v>M = U · h = 12,5663706143592 cm · 1 cm = 12,5663706143592 cm²</v>
      </c>
      <c r="AF13" s="4" t="str">
        <f ca="1">Q13</f>
        <v>O = 2 · G + M = 2 · 12,5663706143592 cm² + 12,5663706143592 cm² = 37,6991118430775 cm²</v>
      </c>
    </row>
    <row r="18" spans="2:9" ht="13.8" x14ac:dyDescent="0.3">
      <c r="H18" s="20" t="s">
        <v>42</v>
      </c>
      <c r="I18" s="21" t="s">
        <v>43</v>
      </c>
    </row>
    <row r="24" spans="2:9" x14ac:dyDescent="0.25">
      <c r="F24" s="5"/>
      <c r="G24" s="5"/>
      <c r="H24" s="5"/>
      <c r="I24" s="19"/>
    </row>
    <row r="26" spans="2:9" x14ac:dyDescent="0.25">
      <c r="F26" s="5"/>
      <c r="G26" s="5"/>
      <c r="H26" s="5"/>
      <c r="I26" s="19"/>
    </row>
    <row r="27" spans="2:9" ht="15" x14ac:dyDescent="0.25">
      <c r="B27" s="1"/>
      <c r="C27" s="1"/>
      <c r="D27" s="1"/>
      <c r="E27" s="1"/>
    </row>
    <row r="38" spans="2:5" ht="15" x14ac:dyDescent="0.25">
      <c r="B38" s="1"/>
      <c r="C38" s="1"/>
      <c r="D38" s="1"/>
      <c r="E38" s="1"/>
    </row>
    <row r="39" spans="2:5" ht="15" x14ac:dyDescent="0.25">
      <c r="B39" s="1"/>
      <c r="C39" s="1"/>
      <c r="D39" s="1"/>
      <c r="E39" s="1"/>
    </row>
    <row r="40" spans="2:5" ht="15" x14ac:dyDescent="0.25">
      <c r="B40" s="1"/>
      <c r="C40" s="1"/>
      <c r="D40" s="1"/>
      <c r="E40" s="1"/>
    </row>
    <row r="41" spans="2:5" ht="15" x14ac:dyDescent="0.25">
      <c r="B41" s="1"/>
      <c r="C41" s="1"/>
      <c r="D41" s="1"/>
      <c r="E41" s="1"/>
    </row>
    <row r="42" spans="2:5" ht="15" x14ac:dyDescent="0.25">
      <c r="B42" s="1"/>
      <c r="C42" s="1"/>
      <c r="D42" s="1"/>
      <c r="E42" s="1"/>
    </row>
    <row r="43" spans="2:5" ht="15" x14ac:dyDescent="0.25">
      <c r="B43" s="1"/>
      <c r="C43" s="1"/>
      <c r="D43" s="1"/>
      <c r="E43" s="1"/>
    </row>
    <row r="44" spans="2:5" ht="15" x14ac:dyDescent="0.25">
      <c r="D44" s="1"/>
      <c r="E44" s="1"/>
    </row>
    <row r="45" spans="2:5" ht="15" x14ac:dyDescent="0.25">
      <c r="B45" s="2"/>
      <c r="C45" s="2"/>
      <c r="D45" s="1"/>
      <c r="E45" s="1"/>
    </row>
    <row r="46" spans="2:5" ht="15" x14ac:dyDescent="0.25">
      <c r="D46" s="1"/>
      <c r="E46" s="1"/>
    </row>
    <row r="47" spans="2:5" ht="15" x14ac:dyDescent="0.25">
      <c r="B47" s="1"/>
      <c r="C47" s="1"/>
      <c r="D47" s="1"/>
      <c r="E47" s="1"/>
    </row>
    <row r="48" spans="2:5" ht="15" x14ac:dyDescent="0.25">
      <c r="B48" s="1"/>
      <c r="C48" s="1"/>
      <c r="D48" s="1"/>
      <c r="E48" s="1"/>
    </row>
    <row r="49" spans="2:5" ht="15" x14ac:dyDescent="0.25">
      <c r="B49" s="1"/>
      <c r="C49" s="1"/>
      <c r="D49" s="1"/>
      <c r="E49" s="1"/>
    </row>
    <row r="50" spans="2:5" ht="15" x14ac:dyDescent="0.25">
      <c r="B50" s="1"/>
      <c r="C50" s="1"/>
      <c r="D50" s="1"/>
      <c r="E50" s="1"/>
    </row>
    <row r="51" spans="2:5" ht="15" x14ac:dyDescent="0.25">
      <c r="B51" s="1"/>
      <c r="C51" s="1"/>
      <c r="D51" s="1"/>
      <c r="E51" s="1"/>
    </row>
    <row r="52" spans="2:5" ht="15" x14ac:dyDescent="0.25">
      <c r="B52" s="1"/>
      <c r="C52" s="1"/>
      <c r="D52" s="1"/>
      <c r="E52" s="1"/>
    </row>
    <row r="53" spans="2:5" ht="15" x14ac:dyDescent="0.25">
      <c r="B53" s="1"/>
      <c r="C53" s="1"/>
      <c r="D53" s="1"/>
      <c r="E53" s="1"/>
    </row>
    <row r="54" spans="2:5" ht="15" x14ac:dyDescent="0.25">
      <c r="D54" s="1"/>
      <c r="E54" s="1"/>
    </row>
    <row r="55" spans="2:5" ht="15" x14ac:dyDescent="0.25">
      <c r="B55" s="2"/>
      <c r="C55" s="2"/>
      <c r="D55" s="1"/>
      <c r="E55" s="1"/>
    </row>
    <row r="57" spans="2:5" ht="15" x14ac:dyDescent="0.25">
      <c r="B57" s="1"/>
      <c r="C57" s="1"/>
      <c r="D57" s="1"/>
      <c r="E57" s="1"/>
    </row>
    <row r="58" spans="2:5" ht="15" x14ac:dyDescent="0.25">
      <c r="B58" s="1"/>
      <c r="C58" s="1"/>
      <c r="D58" s="1"/>
      <c r="E58" s="1"/>
    </row>
    <row r="59" spans="2:5" ht="15" x14ac:dyDescent="0.25">
      <c r="B59" s="1"/>
      <c r="C59" s="1"/>
      <c r="D59" s="1"/>
      <c r="E59" s="1"/>
    </row>
    <row r="60" spans="2:5" ht="15" x14ac:dyDescent="0.25">
      <c r="B60" s="1"/>
      <c r="C60" s="1"/>
      <c r="D60" s="1"/>
      <c r="E60" s="1"/>
    </row>
    <row r="61" spans="2:5" ht="15" x14ac:dyDescent="0.25">
      <c r="B61" s="1"/>
      <c r="C61" s="1"/>
      <c r="D61" s="1"/>
      <c r="E61" s="1"/>
    </row>
    <row r="62" spans="2:5" ht="15" x14ac:dyDescent="0.25">
      <c r="B62" s="1"/>
      <c r="C62" s="1"/>
      <c r="D62" s="1"/>
      <c r="E62" s="1"/>
    </row>
    <row r="63" spans="2:5" ht="15" x14ac:dyDescent="0.25">
      <c r="B63" s="1"/>
      <c r="C63" s="1"/>
      <c r="D63" s="1"/>
      <c r="E63" s="1"/>
    </row>
    <row r="65" spans="2:5" ht="15" x14ac:dyDescent="0.25">
      <c r="B65" s="2"/>
      <c r="C65" s="2"/>
    </row>
    <row r="67" spans="2:5" ht="15" x14ac:dyDescent="0.25">
      <c r="B67" s="1"/>
      <c r="C67" s="1"/>
      <c r="D67" s="1"/>
      <c r="E67" s="1"/>
    </row>
    <row r="68" spans="2:5" ht="15" x14ac:dyDescent="0.25">
      <c r="B68" s="1"/>
      <c r="C68" s="1"/>
      <c r="D68" s="1"/>
      <c r="E68" s="1"/>
    </row>
    <row r="69" spans="2:5" ht="15" x14ac:dyDescent="0.25">
      <c r="B69" s="1"/>
      <c r="C69" s="1"/>
      <c r="D69" s="1"/>
      <c r="E69" s="1"/>
    </row>
    <row r="70" spans="2:5" ht="15" x14ac:dyDescent="0.25">
      <c r="B70" s="1"/>
      <c r="C70" s="1"/>
      <c r="D70" s="1"/>
      <c r="E70" s="1"/>
    </row>
    <row r="71" spans="2:5" ht="15" x14ac:dyDescent="0.25">
      <c r="B71" s="1"/>
      <c r="C71" s="1"/>
      <c r="D71" s="1"/>
      <c r="E71" s="1"/>
    </row>
    <row r="72" spans="2:5" ht="15" x14ac:dyDescent="0.25">
      <c r="B72" s="1"/>
      <c r="C72" s="1"/>
      <c r="D72" s="1"/>
      <c r="E72" s="1"/>
    </row>
    <row r="73" spans="2:5" ht="15" x14ac:dyDescent="0.25">
      <c r="B73" s="1"/>
      <c r="C73" s="1"/>
      <c r="D73" s="1"/>
      <c r="E73" s="1"/>
    </row>
    <row r="75" spans="2:5" ht="15" x14ac:dyDescent="0.25">
      <c r="B75" s="2"/>
      <c r="C75" s="2"/>
    </row>
    <row r="77" spans="2:5" ht="15" x14ac:dyDescent="0.25">
      <c r="B77" s="1"/>
      <c r="C77" s="1"/>
      <c r="D77" s="1"/>
      <c r="E77" s="1"/>
    </row>
    <row r="78" spans="2:5" ht="15" x14ac:dyDescent="0.25">
      <c r="B78" s="1"/>
      <c r="C78" s="1"/>
      <c r="D78" s="1"/>
      <c r="E78" s="1"/>
    </row>
    <row r="79" spans="2:5" ht="15" x14ac:dyDescent="0.25">
      <c r="B79" s="1"/>
      <c r="C79" s="1"/>
      <c r="D79" s="1"/>
      <c r="E79" s="1"/>
    </row>
    <row r="80" spans="2:5" ht="15" x14ac:dyDescent="0.25">
      <c r="B80" s="1"/>
      <c r="C80" s="1"/>
      <c r="D80" s="1"/>
      <c r="E80" s="1"/>
    </row>
    <row r="81" spans="2:5" ht="15" x14ac:dyDescent="0.25">
      <c r="B81" s="1"/>
      <c r="C81" s="1"/>
      <c r="D81" s="1"/>
      <c r="E81" s="1"/>
    </row>
    <row r="82" spans="2:5" ht="15" x14ac:dyDescent="0.25">
      <c r="B82" s="1"/>
      <c r="C82" s="1"/>
      <c r="D82" s="1"/>
      <c r="E82" s="1"/>
    </row>
    <row r="83" spans="2:5" ht="15" x14ac:dyDescent="0.25">
      <c r="B83" s="1"/>
      <c r="C83" s="1"/>
      <c r="D83" s="1"/>
      <c r="E83" s="1"/>
    </row>
    <row r="85" spans="2:5" ht="15" x14ac:dyDescent="0.25">
      <c r="B85" s="2"/>
      <c r="C85" s="2"/>
    </row>
    <row r="87" spans="2:5" ht="15" x14ac:dyDescent="0.25">
      <c r="B87" s="1"/>
      <c r="C87" s="1"/>
      <c r="D87" s="1"/>
      <c r="E87" s="1"/>
    </row>
    <row r="88" spans="2:5" ht="15" x14ac:dyDescent="0.25">
      <c r="B88" s="1"/>
      <c r="C88" s="1"/>
      <c r="D88" s="1"/>
      <c r="E88" s="1"/>
    </row>
    <row r="89" spans="2:5" ht="15" x14ac:dyDescent="0.25">
      <c r="B89" s="1"/>
      <c r="C89" s="1"/>
      <c r="D89" s="1"/>
      <c r="E89" s="1"/>
    </row>
    <row r="90" spans="2:5" ht="15" x14ac:dyDescent="0.25">
      <c r="B90" s="1"/>
      <c r="C90" s="1"/>
      <c r="D90" s="1"/>
      <c r="E90" s="1"/>
    </row>
    <row r="91" spans="2:5" ht="15" x14ac:dyDescent="0.25">
      <c r="B91" s="1"/>
      <c r="C91" s="1"/>
      <c r="D91" s="1"/>
      <c r="E91" s="1"/>
    </row>
    <row r="92" spans="2:5" ht="15" x14ac:dyDescent="0.25">
      <c r="B92" s="1"/>
      <c r="C92" s="1"/>
      <c r="D92" s="1"/>
      <c r="E92" s="1"/>
    </row>
    <row r="93" spans="2:5" ht="15" x14ac:dyDescent="0.25">
      <c r="B93" s="1"/>
      <c r="C93" s="1"/>
      <c r="D93" s="1"/>
      <c r="E93" s="1"/>
    </row>
    <row r="95" spans="2:5" ht="15" x14ac:dyDescent="0.25">
      <c r="B95" s="2"/>
      <c r="C95" s="2"/>
    </row>
    <row r="97" spans="2:5" ht="15" x14ac:dyDescent="0.25">
      <c r="B97" s="1"/>
      <c r="C97" s="1"/>
      <c r="D97" s="1"/>
      <c r="E97" s="1"/>
    </row>
    <row r="98" spans="2:5" ht="15" x14ac:dyDescent="0.25">
      <c r="B98" s="1"/>
      <c r="C98" s="1"/>
      <c r="D98" s="1"/>
      <c r="E98" s="1"/>
    </row>
    <row r="99" spans="2:5" ht="15" x14ac:dyDescent="0.25">
      <c r="B99" s="1"/>
      <c r="C99" s="1"/>
      <c r="D99" s="1"/>
      <c r="E99" s="1"/>
    </row>
    <row r="100" spans="2:5" ht="15" x14ac:dyDescent="0.25">
      <c r="B100" s="1"/>
      <c r="C100" s="1"/>
      <c r="D100" s="1"/>
      <c r="E100" s="1"/>
    </row>
    <row r="101" spans="2:5" ht="15" x14ac:dyDescent="0.25">
      <c r="B101" s="1"/>
      <c r="C101" s="1"/>
      <c r="D101" s="1"/>
      <c r="E101" s="1"/>
    </row>
    <row r="102" spans="2:5" ht="15" x14ac:dyDescent="0.25">
      <c r="B102" s="1"/>
      <c r="C102" s="1"/>
      <c r="D102" s="1"/>
      <c r="E102" s="1"/>
    </row>
    <row r="103" spans="2:5" ht="15" x14ac:dyDescent="0.25">
      <c r="B103" s="1"/>
      <c r="C103" s="1"/>
      <c r="D103" s="1"/>
      <c r="E103" s="1"/>
    </row>
    <row r="105" spans="2:5" ht="15" x14ac:dyDescent="0.25">
      <c r="B105" s="2"/>
      <c r="C105" s="2"/>
    </row>
    <row r="107" spans="2:5" ht="15" x14ac:dyDescent="0.25">
      <c r="B107" s="1"/>
      <c r="C107" s="1"/>
      <c r="D107" s="1"/>
      <c r="E107" s="1"/>
    </row>
    <row r="108" spans="2:5" ht="15" x14ac:dyDescent="0.25">
      <c r="B108" s="1"/>
      <c r="C108" s="1"/>
      <c r="D108" s="1"/>
      <c r="E108" s="1"/>
    </row>
    <row r="109" spans="2:5" ht="15" x14ac:dyDescent="0.25">
      <c r="B109" s="1"/>
      <c r="C109" s="1"/>
      <c r="D109" s="1"/>
      <c r="E109" s="1"/>
    </row>
    <row r="110" spans="2:5" ht="15" x14ac:dyDescent="0.25">
      <c r="B110" s="1"/>
      <c r="C110" s="1"/>
      <c r="D110" s="1"/>
      <c r="E110" s="1"/>
    </row>
    <row r="111" spans="2:5" ht="15" x14ac:dyDescent="0.25">
      <c r="B111" s="1"/>
      <c r="C111" s="1"/>
      <c r="D111" s="1"/>
      <c r="E111" s="1"/>
    </row>
    <row r="112" spans="2:5" ht="15" x14ac:dyDescent="0.25">
      <c r="B112" s="1"/>
      <c r="C112" s="1"/>
      <c r="D112" s="1"/>
      <c r="E112" s="1"/>
    </row>
    <row r="113" spans="2:5" ht="15" x14ac:dyDescent="0.25">
      <c r="B113" s="1"/>
      <c r="C113" s="1"/>
      <c r="D113" s="1"/>
      <c r="E113" s="1"/>
    </row>
    <row r="117" spans="2:5" ht="15" x14ac:dyDescent="0.25">
      <c r="B117" s="1"/>
      <c r="C117" s="1"/>
      <c r="D117" s="1"/>
      <c r="E117" s="1"/>
    </row>
    <row r="118" spans="2:5" ht="15" x14ac:dyDescent="0.25">
      <c r="B118" s="1"/>
      <c r="C118" s="1"/>
      <c r="D118" s="1"/>
      <c r="E118" s="1"/>
    </row>
    <row r="119" spans="2:5" ht="15" x14ac:dyDescent="0.25">
      <c r="B119" s="1"/>
      <c r="C119" s="1"/>
      <c r="D119" s="1"/>
      <c r="E119" s="1"/>
    </row>
    <row r="120" spans="2:5" ht="15" x14ac:dyDescent="0.25">
      <c r="B120" s="1"/>
      <c r="C120" s="1"/>
      <c r="D120" s="1"/>
      <c r="E120" s="1"/>
    </row>
    <row r="121" spans="2:5" ht="15" x14ac:dyDescent="0.25">
      <c r="B121" s="1"/>
      <c r="C121" s="1"/>
      <c r="D121" s="1"/>
      <c r="E121" s="1"/>
    </row>
    <row r="122" spans="2:5" ht="15" x14ac:dyDescent="0.25">
      <c r="B122" s="1"/>
      <c r="C122" s="1"/>
      <c r="D122" s="1"/>
      <c r="E122" s="1"/>
    </row>
    <row r="123" spans="2:5" ht="15" x14ac:dyDescent="0.25">
      <c r="B123" s="1"/>
      <c r="C123" s="1"/>
      <c r="D123" s="1"/>
      <c r="E123" s="1"/>
    </row>
    <row r="127" spans="2:5" ht="15" x14ac:dyDescent="0.25">
      <c r="B127" s="1"/>
      <c r="C127" s="1"/>
      <c r="D127" s="1"/>
      <c r="E127" s="1"/>
    </row>
    <row r="128" spans="2:5" ht="15" x14ac:dyDescent="0.25">
      <c r="B128" s="1"/>
      <c r="C128" s="1"/>
      <c r="D128" s="1"/>
      <c r="E128" s="1"/>
    </row>
    <row r="129" spans="2:5" ht="15" x14ac:dyDescent="0.25">
      <c r="B129" s="1"/>
      <c r="C129" s="1"/>
      <c r="D129" s="1"/>
      <c r="E129" s="1"/>
    </row>
    <row r="130" spans="2:5" ht="15" x14ac:dyDescent="0.25">
      <c r="B130" s="1"/>
      <c r="C130" s="1"/>
      <c r="D130" s="1"/>
      <c r="E130" s="1"/>
    </row>
    <row r="131" spans="2:5" ht="15" x14ac:dyDescent="0.25">
      <c r="B131" s="1"/>
      <c r="C131" s="1"/>
      <c r="D131" s="1"/>
      <c r="E131" s="1"/>
    </row>
    <row r="132" spans="2:5" ht="15" x14ac:dyDescent="0.25">
      <c r="B132" s="1"/>
      <c r="C132" s="1"/>
      <c r="D132" s="1"/>
      <c r="E132" s="1"/>
    </row>
    <row r="133" spans="2:5" ht="15" x14ac:dyDescent="0.25">
      <c r="B133" s="1"/>
      <c r="C133" s="1"/>
      <c r="D133" s="1"/>
      <c r="E133" s="1"/>
    </row>
    <row r="137" spans="2:5" ht="15" x14ac:dyDescent="0.25">
      <c r="B137" s="1"/>
      <c r="C137" s="1"/>
      <c r="D137" s="1"/>
      <c r="E137" s="1"/>
    </row>
    <row r="138" spans="2:5" ht="15" x14ac:dyDescent="0.25">
      <c r="B138" s="1"/>
      <c r="C138" s="1"/>
      <c r="D138" s="1"/>
      <c r="E138" s="1"/>
    </row>
    <row r="139" spans="2:5" ht="15" x14ac:dyDescent="0.25">
      <c r="B139" s="1"/>
      <c r="C139" s="1"/>
      <c r="D139" s="1"/>
      <c r="E139" s="1"/>
    </row>
    <row r="140" spans="2:5" ht="15" x14ac:dyDescent="0.25">
      <c r="B140" s="1"/>
      <c r="C140" s="1"/>
      <c r="D140" s="1"/>
      <c r="E140" s="1"/>
    </row>
    <row r="141" spans="2:5" ht="15" x14ac:dyDescent="0.25">
      <c r="B141" s="1"/>
      <c r="C141" s="1"/>
      <c r="D141" s="1"/>
      <c r="E141" s="1"/>
    </row>
    <row r="142" spans="2:5" ht="15" x14ac:dyDescent="0.25">
      <c r="B142" s="1"/>
      <c r="C142" s="1"/>
      <c r="D142" s="1"/>
      <c r="E142" s="1"/>
    </row>
    <row r="143" spans="2:5" ht="15" x14ac:dyDescent="0.25">
      <c r="B143" s="1"/>
      <c r="C143" s="1"/>
      <c r="D143" s="1"/>
      <c r="E143" s="1"/>
    </row>
    <row r="147" spans="2:5" ht="15" x14ac:dyDescent="0.25">
      <c r="B147" s="1"/>
      <c r="C147" s="1"/>
      <c r="D147" s="1"/>
      <c r="E147" s="1"/>
    </row>
    <row r="148" spans="2:5" ht="15" x14ac:dyDescent="0.25">
      <c r="B148" s="1"/>
      <c r="C148" s="1"/>
      <c r="D148" s="1"/>
      <c r="E148" s="1"/>
    </row>
    <row r="149" spans="2:5" ht="15" x14ac:dyDescent="0.25">
      <c r="B149" s="1"/>
      <c r="C149" s="1"/>
      <c r="D149" s="1"/>
      <c r="E149" s="1"/>
    </row>
    <row r="150" spans="2:5" ht="15" x14ac:dyDescent="0.25">
      <c r="B150" s="1"/>
      <c r="C150" s="1"/>
      <c r="D150" s="1"/>
      <c r="E150" s="1"/>
    </row>
    <row r="151" spans="2:5" ht="15" x14ac:dyDescent="0.25">
      <c r="B151" s="1"/>
      <c r="C151" s="1"/>
      <c r="D151" s="1"/>
      <c r="E151" s="1"/>
    </row>
    <row r="152" spans="2:5" ht="15" x14ac:dyDescent="0.25">
      <c r="B152" s="1"/>
      <c r="C152" s="1"/>
      <c r="D152" s="1"/>
      <c r="E152" s="1"/>
    </row>
    <row r="153" spans="2:5" ht="15" x14ac:dyDescent="0.25">
      <c r="B153" s="1"/>
      <c r="C153" s="1"/>
      <c r="D153" s="1"/>
      <c r="E153" s="1"/>
    </row>
    <row r="157" spans="2:5" ht="15" x14ac:dyDescent="0.25">
      <c r="B157" s="1"/>
      <c r="C157" s="1"/>
      <c r="D157" s="1"/>
      <c r="E157" s="1"/>
    </row>
    <row r="158" spans="2:5" ht="15" x14ac:dyDescent="0.25">
      <c r="B158" s="1"/>
      <c r="C158" s="1"/>
      <c r="D158" s="1"/>
      <c r="E158" s="1"/>
    </row>
    <row r="159" spans="2:5" ht="15" x14ac:dyDescent="0.25">
      <c r="B159" s="1"/>
      <c r="C159" s="1"/>
      <c r="D159" s="1"/>
      <c r="E159" s="1"/>
    </row>
    <row r="160" spans="2:5" ht="15" x14ac:dyDescent="0.25">
      <c r="B160" s="1"/>
      <c r="C160" s="1"/>
      <c r="D160" s="1"/>
      <c r="E160" s="1"/>
    </row>
    <row r="161" spans="2:5" ht="15" x14ac:dyDescent="0.25">
      <c r="B161" s="1"/>
      <c r="C161" s="1"/>
      <c r="D161" s="1"/>
      <c r="E161" s="1"/>
    </row>
    <row r="162" spans="2:5" ht="15" x14ac:dyDescent="0.25">
      <c r="B162" s="1"/>
      <c r="C162" s="1"/>
      <c r="D162" s="1"/>
      <c r="E162" s="1"/>
    </row>
    <row r="163" spans="2:5" ht="15" x14ac:dyDescent="0.25">
      <c r="B163" s="1"/>
      <c r="C163" s="1"/>
      <c r="D163" s="1"/>
      <c r="E163" s="1"/>
    </row>
    <row r="165" spans="2:5" ht="15" x14ac:dyDescent="0.25">
      <c r="B165" s="2"/>
      <c r="C165" s="2"/>
    </row>
    <row r="167" spans="2:5" ht="15" x14ac:dyDescent="0.25">
      <c r="B167" s="1"/>
      <c r="C167" s="1"/>
      <c r="D167" s="1"/>
      <c r="E167" s="1"/>
    </row>
    <row r="168" spans="2:5" ht="15" x14ac:dyDescent="0.25">
      <c r="B168" s="1"/>
      <c r="C168" s="1"/>
      <c r="D168" s="1"/>
      <c r="E168" s="1"/>
    </row>
    <row r="169" spans="2:5" ht="15" x14ac:dyDescent="0.25">
      <c r="B169" s="1"/>
      <c r="C169" s="1"/>
      <c r="D169" s="1"/>
      <c r="E169" s="1"/>
    </row>
    <row r="170" spans="2:5" ht="15" x14ac:dyDescent="0.25">
      <c r="B170" s="1"/>
      <c r="C170" s="1"/>
      <c r="D170" s="1"/>
      <c r="E170" s="1"/>
    </row>
    <row r="171" spans="2:5" ht="15" x14ac:dyDescent="0.25">
      <c r="B171" s="1"/>
      <c r="C171" s="1"/>
      <c r="D171" s="1"/>
      <c r="E171" s="1"/>
    </row>
    <row r="172" spans="2:5" ht="15" x14ac:dyDescent="0.25">
      <c r="B172" s="1"/>
      <c r="C172" s="1"/>
      <c r="D172" s="1"/>
      <c r="E172" s="1"/>
    </row>
    <row r="173" spans="2:5" ht="15" x14ac:dyDescent="0.25">
      <c r="B173" s="1"/>
      <c r="C173" s="1"/>
      <c r="D173" s="1"/>
      <c r="E17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787F-2B02-4365-83C7-6AD2194DE34C}">
  <dimension ref="A1:H47"/>
  <sheetViews>
    <sheetView topLeftCell="A28" workbookViewId="0">
      <selection activeCell="C4" sqref="C4"/>
    </sheetView>
  </sheetViews>
  <sheetFormatPr baseColWidth="10" defaultRowHeight="15" x14ac:dyDescent="0.25"/>
  <cols>
    <col min="1" max="1" width="1.33203125" style="1" customWidth="1"/>
    <col min="2" max="2" width="2.77734375" style="1" customWidth="1"/>
    <col min="3" max="3" width="21.44140625" style="1" bestFit="1" customWidth="1"/>
    <col min="4" max="4" width="2.88671875" style="1" hidden="1" customWidth="1"/>
    <col min="5" max="6" width="3.77734375" style="1" customWidth="1"/>
    <col min="7" max="7" width="2.88671875" style="1" customWidth="1"/>
    <col min="8" max="8" width="48.6640625" style="1" bestFit="1" customWidth="1"/>
    <col min="9" max="16384" width="11.5546875" style="1"/>
  </cols>
  <sheetData>
    <row r="1" spans="1:8" x14ac:dyDescent="0.25">
      <c r="A1" s="24" t="s">
        <v>35</v>
      </c>
      <c r="B1" s="24"/>
      <c r="C1" s="24"/>
      <c r="D1" s="24"/>
      <c r="E1" s="24"/>
      <c r="F1" s="24"/>
      <c r="G1" s="24"/>
      <c r="H1" s="2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x14ac:dyDescent="0.25">
      <c r="E4" s="10"/>
      <c r="G4" s="24" t="s">
        <v>37</v>
      </c>
      <c r="H4" s="24"/>
    </row>
    <row r="5" spans="1:8" x14ac:dyDescent="0.25">
      <c r="E5" s="10"/>
    </row>
    <row r="6" spans="1:8" x14ac:dyDescent="0.25">
      <c r="B6" s="1" t="s">
        <v>20</v>
      </c>
      <c r="C6" s="1" t="str">
        <f ca="1">Quadrat_Daten!X4</f>
        <v>Gegeben: a = 2 cm</v>
      </c>
      <c r="E6" s="10"/>
      <c r="G6" s="1" t="str">
        <f>B6</f>
        <v>a)</v>
      </c>
      <c r="H6" s="1" t="str">
        <f ca="1">Quadrat_Daten!Z4</f>
        <v>A = a · a = a² = 2 cm · 2 cm = (2 cm)² = 4 cm²</v>
      </c>
    </row>
    <row r="7" spans="1:8" x14ac:dyDescent="0.25">
      <c r="C7" s="1" t="str">
        <f>Quadrat_Daten!Y4</f>
        <v>Berechne: A und U</v>
      </c>
      <c r="E7" s="10"/>
      <c r="H7" s="1" t="str">
        <f ca="1">Quadrat_Daten!AA4</f>
        <v>U = 4 · a = 4 · 2 cm = 8 cm</v>
      </c>
    </row>
    <row r="8" spans="1:8" x14ac:dyDescent="0.25">
      <c r="E8" s="10"/>
    </row>
    <row r="9" spans="1:8" x14ac:dyDescent="0.25">
      <c r="E9" s="10"/>
    </row>
    <row r="10" spans="1:8" x14ac:dyDescent="0.25">
      <c r="B10" s="1" t="s">
        <v>36</v>
      </c>
      <c r="C10" s="1" t="str">
        <f ca="1">Quadrat_Daten!X5</f>
        <v>Gegeben: a = 2 cm</v>
      </c>
      <c r="E10" s="10"/>
      <c r="G10" s="1" t="str">
        <f>B10</f>
        <v xml:space="preserve">b) </v>
      </c>
      <c r="H10" s="1" t="str">
        <f ca="1">Quadrat_Daten!Z5</f>
        <v>A = a · a = a² = 2 cm · 2 cm = (2 cm)² = 4 cm²</v>
      </c>
    </row>
    <row r="11" spans="1:8" x14ac:dyDescent="0.25">
      <c r="C11" s="1" t="str">
        <f>Quadrat_Daten!Y5</f>
        <v>Berechne: A und U</v>
      </c>
      <c r="E11" s="10"/>
      <c r="H11" s="1" t="str">
        <f ca="1">Quadrat_Daten!AA5</f>
        <v>U = 4 · a = 4 · 2 cm = 8 cm</v>
      </c>
    </row>
    <row r="12" spans="1:8" x14ac:dyDescent="0.25">
      <c r="E12" s="10"/>
    </row>
    <row r="13" spans="1:8" x14ac:dyDescent="0.25">
      <c r="E13" s="10"/>
    </row>
    <row r="14" spans="1:8" x14ac:dyDescent="0.25">
      <c r="B14" s="1" t="s">
        <v>22</v>
      </c>
      <c r="C14" s="1" t="str">
        <f ca="1">Quadrat_Daten!X6</f>
        <v>Gegeben: a = 9 cm</v>
      </c>
      <c r="E14" s="10"/>
      <c r="G14" s="1" t="str">
        <f>B14</f>
        <v>c)</v>
      </c>
      <c r="H14" s="1" t="str">
        <f ca="1">Quadrat_Daten!Z6</f>
        <v>A = a · a = a² = 9 cm · 9 cm = (9 cm)² = 81 cm²</v>
      </c>
    </row>
    <row r="15" spans="1:8" x14ac:dyDescent="0.25">
      <c r="C15" s="1" t="str">
        <f>Quadrat_Daten!Y6</f>
        <v>Berechne: A und U</v>
      </c>
      <c r="E15" s="10"/>
      <c r="H15" s="1" t="str">
        <f ca="1">Quadrat_Daten!AA6</f>
        <v>U = 4 · a = 4 · 9 cm = 36 cm</v>
      </c>
    </row>
    <row r="16" spans="1:8" x14ac:dyDescent="0.25">
      <c r="E16" s="10"/>
    </row>
    <row r="17" spans="2:8" x14ac:dyDescent="0.25">
      <c r="E17" s="10"/>
    </row>
    <row r="18" spans="2:8" x14ac:dyDescent="0.25">
      <c r="B18" s="1" t="s">
        <v>23</v>
      </c>
      <c r="C18" s="1" t="str">
        <f ca="1">Quadrat_Daten!X7</f>
        <v>Gegeben: a = 4 cm</v>
      </c>
      <c r="E18" s="10"/>
      <c r="G18" s="1" t="str">
        <f>B18</f>
        <v>d)</v>
      </c>
      <c r="H18" s="1" t="str">
        <f ca="1">Quadrat_Daten!Z7</f>
        <v>A = a · a = a² = 4 cm · 4 cm = (4 cm)² = 16 cm²</v>
      </c>
    </row>
    <row r="19" spans="2:8" x14ac:dyDescent="0.25">
      <c r="C19" s="1" t="str">
        <f>Quadrat_Daten!Y7</f>
        <v>Berechne: a und U</v>
      </c>
      <c r="E19" s="10"/>
      <c r="H19" s="1" t="str">
        <f ca="1">Quadrat_Daten!AA7</f>
        <v>U = 4 · a = 4 · 4 cm = 16 cm</v>
      </c>
    </row>
    <row r="20" spans="2:8" x14ac:dyDescent="0.25">
      <c r="E20" s="10"/>
    </row>
    <row r="21" spans="2:8" x14ac:dyDescent="0.25">
      <c r="E21" s="10"/>
    </row>
    <row r="22" spans="2:8" x14ac:dyDescent="0.25">
      <c r="B22" s="1" t="s">
        <v>25</v>
      </c>
      <c r="C22" s="1" t="str">
        <f ca="1">Quadrat_Daten!X8</f>
        <v>Gegeben: A = 81 cm²</v>
      </c>
      <c r="E22" s="10"/>
      <c r="G22" s="1" t="str">
        <f>B22</f>
        <v>e)</v>
      </c>
      <c r="H22" s="1" t="str">
        <f ca="1">Quadrat_Daten!Z8</f>
        <v>a = Wurzel(A) = Wurzel(81 cm)² = 9 cm</v>
      </c>
    </row>
    <row r="23" spans="2:8" x14ac:dyDescent="0.25">
      <c r="C23" s="1" t="str">
        <f>Quadrat_Daten!Y8</f>
        <v>Berechne: a und U</v>
      </c>
      <c r="E23" s="10"/>
      <c r="H23" s="1" t="str">
        <f ca="1">Quadrat_Daten!AA8</f>
        <v>U = 4 · a = 4 · 9 cm = 36 cm</v>
      </c>
    </row>
    <row r="24" spans="2:8" x14ac:dyDescent="0.25">
      <c r="E24" s="10"/>
    </row>
    <row r="25" spans="2:8" x14ac:dyDescent="0.25">
      <c r="E25" s="10"/>
    </row>
    <row r="26" spans="2:8" x14ac:dyDescent="0.25">
      <c r="B26" s="1" t="s">
        <v>26</v>
      </c>
      <c r="C26" s="1" t="str">
        <f ca="1">Quadrat_Daten!X9</f>
        <v>Gegeben: A = 121 cm²</v>
      </c>
      <c r="E26" s="10"/>
      <c r="G26" s="1" t="str">
        <f>B26</f>
        <v>f)</v>
      </c>
      <c r="H26" s="1" t="str">
        <f ca="1">Quadrat_Daten!Z9</f>
        <v>a = Wurzel(A) = Wurzel(121 cm)² = 11 cm</v>
      </c>
    </row>
    <row r="27" spans="2:8" x14ac:dyDescent="0.25">
      <c r="C27" s="1" t="str">
        <f>Quadrat_Daten!Y9</f>
        <v>Berechne: a und U</v>
      </c>
      <c r="E27" s="10"/>
      <c r="H27" s="1" t="str">
        <f ca="1">Quadrat_Daten!AA9</f>
        <v>U = 4 · a = 4 · 11 cm = 44 cm</v>
      </c>
    </row>
    <row r="28" spans="2:8" x14ac:dyDescent="0.25">
      <c r="E28" s="10"/>
    </row>
    <row r="29" spans="2:8" x14ac:dyDescent="0.25">
      <c r="E29" s="10"/>
    </row>
    <row r="30" spans="2:8" x14ac:dyDescent="0.25">
      <c r="B30" s="1" t="s">
        <v>27</v>
      </c>
      <c r="C30" s="1" t="str">
        <f ca="1">Quadrat_Daten!X10</f>
        <v>Gegeben: A = 1 cm²</v>
      </c>
      <c r="E30" s="10"/>
      <c r="G30" s="1" t="str">
        <f>B30</f>
        <v>g)</v>
      </c>
      <c r="H30" s="1" t="str">
        <f ca="1">Quadrat_Daten!Z10</f>
        <v>a = Wurzel(A) = Wurzel(1 cm)² = 1 cm</v>
      </c>
    </row>
    <row r="31" spans="2:8" x14ac:dyDescent="0.25">
      <c r="C31" s="1" t="str">
        <f>Quadrat_Daten!Y10</f>
        <v>Berechne: a und U</v>
      </c>
      <c r="E31" s="10"/>
      <c r="H31" s="1" t="str">
        <f ca="1">Quadrat_Daten!AA10</f>
        <v>U = 4 · a = 4 · 1 cm = 4 cm</v>
      </c>
    </row>
    <row r="32" spans="2:8" x14ac:dyDescent="0.25">
      <c r="E32" s="10"/>
    </row>
    <row r="33" spans="2:8" x14ac:dyDescent="0.25">
      <c r="E33" s="10"/>
    </row>
    <row r="34" spans="2:8" x14ac:dyDescent="0.25">
      <c r="B34" s="1" t="s">
        <v>28</v>
      </c>
      <c r="C34" s="1" t="str">
        <f ca="1">Quadrat_Daten!X11</f>
        <v>Gegeben: U = 20 cm</v>
      </c>
      <c r="E34" s="10"/>
      <c r="G34" s="1" t="str">
        <f>B34</f>
        <v>h)</v>
      </c>
      <c r="H34" s="1" t="str">
        <f ca="1">Quadrat_Daten!Z11</f>
        <v>a = U : 4 = 20 cm : 4 = 5 cm</v>
      </c>
    </row>
    <row r="35" spans="2:8" x14ac:dyDescent="0.25">
      <c r="C35" s="1" t="str">
        <f>Quadrat_Daten!Y11</f>
        <v>Berechne: a und A</v>
      </c>
      <c r="E35" s="10"/>
      <c r="H35" s="1" t="str">
        <f ca="1">Quadrat_Daten!AA11</f>
        <v>A = a · a = a² = (5 cm)² = 25 cm²</v>
      </c>
    </row>
    <row r="36" spans="2:8" x14ac:dyDescent="0.25">
      <c r="E36" s="10"/>
    </row>
    <row r="37" spans="2:8" x14ac:dyDescent="0.25">
      <c r="E37" s="10"/>
    </row>
    <row r="38" spans="2:8" x14ac:dyDescent="0.25">
      <c r="B38" s="1" t="s">
        <v>29</v>
      </c>
      <c r="C38" s="1" t="str">
        <f ca="1">Quadrat_Daten!X12</f>
        <v>Gegeben: U = 24 cm</v>
      </c>
      <c r="E38" s="10"/>
      <c r="G38" s="1" t="str">
        <f>B38</f>
        <v>i)</v>
      </c>
      <c r="H38" s="1" t="str">
        <f ca="1">Quadrat_Daten!Z12</f>
        <v>a = U : 4 = 24 cm : 4 = 6 cm</v>
      </c>
    </row>
    <row r="39" spans="2:8" x14ac:dyDescent="0.25">
      <c r="C39" s="1" t="str">
        <f>Quadrat_Daten!Y12</f>
        <v>Berechne: a und A</v>
      </c>
      <c r="E39" s="10"/>
      <c r="H39" s="1" t="str">
        <f ca="1">Quadrat_Daten!AA12</f>
        <v>A = a · a = a² = (6 cm)² = 36 cm²</v>
      </c>
    </row>
    <row r="40" spans="2:8" x14ac:dyDescent="0.25">
      <c r="E40" s="10"/>
    </row>
    <row r="41" spans="2:8" x14ac:dyDescent="0.25">
      <c r="E41" s="10"/>
    </row>
    <row r="42" spans="2:8" x14ac:dyDescent="0.25">
      <c r="B42" s="1" t="s">
        <v>33</v>
      </c>
      <c r="C42" s="1" t="str">
        <f ca="1">Quadrat_Daten!X13</f>
        <v>Gegeben: U = 8 cm</v>
      </c>
      <c r="E42" s="10"/>
      <c r="G42" s="1" t="str">
        <f>B42</f>
        <v>j)</v>
      </c>
      <c r="H42" s="1" t="str">
        <f ca="1">Quadrat_Daten!Z13</f>
        <v>a = U : 4 = 8 cm : 4 = 2 cm</v>
      </c>
    </row>
    <row r="43" spans="2:8" x14ac:dyDescent="0.25">
      <c r="C43" s="1" t="str">
        <f>Quadrat_Daten!Y13</f>
        <v>Berechne: a und A</v>
      </c>
      <c r="E43" s="10"/>
      <c r="H43" s="1" t="str">
        <f ca="1">Quadrat_Daten!AA13</f>
        <v>A = a · a = a² = (2 cm)² = 4 cm²</v>
      </c>
    </row>
    <row r="47" spans="2:8" x14ac:dyDescent="0.25">
      <c r="H47" s="17" t="s">
        <v>34</v>
      </c>
    </row>
  </sheetData>
  <mergeCells count="2">
    <mergeCell ref="A1:H1"/>
    <mergeCell ref="G4:H4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ABFF-DF4D-4DBE-BDBA-458F6F9D4873}">
  <dimension ref="B2:AD180"/>
  <sheetViews>
    <sheetView topLeftCell="C1" workbookViewId="0">
      <selection activeCell="L18" sqref="L18"/>
    </sheetView>
  </sheetViews>
  <sheetFormatPr baseColWidth="10" defaultRowHeight="13.2" x14ac:dyDescent="0.25"/>
  <cols>
    <col min="1" max="1" width="11.5546875" style="4"/>
    <col min="2" max="3" width="18.33203125" style="4" customWidth="1"/>
    <col min="4" max="4" width="17.109375" style="4" customWidth="1"/>
    <col min="5" max="5" width="8.44140625" style="4" customWidth="1"/>
    <col min="6" max="6" width="11.5546875" style="4"/>
    <col min="7" max="7" width="9" style="4" customWidth="1"/>
    <col min="8" max="8" width="38.33203125" style="4" bestFit="1" customWidth="1"/>
    <col min="9" max="9" width="4" style="4" bestFit="1" customWidth="1"/>
    <col min="10" max="10" width="38.77734375" style="4" bestFit="1" customWidth="1"/>
    <col min="11" max="11" width="3" style="4" bestFit="1" customWidth="1"/>
    <col min="12" max="12" width="41.33203125" style="4" customWidth="1"/>
    <col min="13" max="13" width="7.44140625" style="4" bestFit="1" customWidth="1"/>
    <col min="14" max="14" width="30.88671875" style="4" bestFit="1" customWidth="1"/>
    <col min="15" max="23" width="11.5546875" style="4"/>
    <col min="24" max="24" width="35.6640625" style="4" bestFit="1" customWidth="1"/>
    <col min="25" max="25" width="35.6640625" style="4" customWidth="1"/>
    <col min="26" max="26" width="29.5546875" style="4" bestFit="1" customWidth="1"/>
    <col min="27" max="27" width="41" style="4" bestFit="1" customWidth="1"/>
    <col min="28" max="28" width="30.88671875" style="4" bestFit="1" customWidth="1"/>
    <col min="29" max="29" width="41.33203125" style="4" bestFit="1" customWidth="1"/>
    <col min="30" max="30" width="31.5546875" style="4" bestFit="1" customWidth="1"/>
    <col min="31" max="16384" width="11.5546875" style="4"/>
  </cols>
  <sheetData>
    <row r="2" spans="2:30" x14ac:dyDescent="0.25">
      <c r="B2" s="3" t="s">
        <v>3</v>
      </c>
      <c r="D2" s="4">
        <v>10</v>
      </c>
    </row>
    <row r="3" spans="2:30" x14ac:dyDescent="0.25">
      <c r="B3" s="4" t="s">
        <v>4</v>
      </c>
      <c r="D3" s="4" t="s">
        <v>5</v>
      </c>
      <c r="F3" s="4" t="s">
        <v>30</v>
      </c>
      <c r="I3" s="4" t="s">
        <v>30</v>
      </c>
      <c r="J3" s="4" t="s">
        <v>31</v>
      </c>
      <c r="K3" s="4" t="s">
        <v>9</v>
      </c>
      <c r="L3" s="4" t="s">
        <v>10</v>
      </c>
      <c r="M3" s="4" t="s">
        <v>11</v>
      </c>
      <c r="O3" s="4" t="s">
        <v>12</v>
      </c>
      <c r="P3" s="4" t="s">
        <v>12</v>
      </c>
      <c r="Q3" s="4" t="s">
        <v>13</v>
      </c>
      <c r="R3" s="4" t="s">
        <v>13</v>
      </c>
      <c r="X3" s="4" t="s">
        <v>14</v>
      </c>
      <c r="Z3" s="4" t="s">
        <v>15</v>
      </c>
      <c r="AA3" s="4" t="s">
        <v>16</v>
      </c>
      <c r="AB3" s="4" t="s">
        <v>17</v>
      </c>
      <c r="AC3" s="4" t="s">
        <v>18</v>
      </c>
      <c r="AD3" s="4" t="s">
        <v>19</v>
      </c>
    </row>
    <row r="4" spans="2:30" x14ac:dyDescent="0.25">
      <c r="B4" s="6">
        <f t="shared" ref="B4:B13" ca="1" si="0">ROUND(RAND()*$D$2,0)+1</f>
        <v>2</v>
      </c>
      <c r="D4" s="6">
        <f t="shared" ref="D4:D13" ca="1" si="1">ROUND(RAND()*$D$2,0)+1</f>
        <v>4</v>
      </c>
      <c r="F4" s="6">
        <f ca="1">ROUND(RAND()*$D$2,0)+1</f>
        <v>8</v>
      </c>
      <c r="H4" s="4" t="str">
        <f ca="1">"Gegeben: a = "&amp;B4&amp;" cm"</f>
        <v>Gegeben: a = 2 cm</v>
      </c>
      <c r="I4" s="4">
        <f ca="1">B4^2</f>
        <v>4</v>
      </c>
      <c r="J4" s="4" t="str">
        <f ca="1">"A = a · a = a² = "&amp;B4&amp;" cm · "&amp;B4&amp;" cm = ("&amp;B4&amp;" cm)² = " &amp; I4 &amp;" cm²"</f>
        <v>A = a · a = a² = 2 cm · 2 cm = (2 cm)² = 4 cm²</v>
      </c>
      <c r="K4" s="4">
        <f ca="1">4*B4</f>
        <v>8</v>
      </c>
      <c r="L4" s="4" t="str">
        <f ca="1">"U = 4 · a = 4 · "&amp;B4&amp;" cm = "&amp;K4&amp;" cm"</f>
        <v>U = 4 · a = 4 · 2 cm = 8 cm</v>
      </c>
      <c r="M4" s="4">
        <f t="shared" ref="M4:M13" ca="1" si="2">K4*F4</f>
        <v>64</v>
      </c>
      <c r="N4" s="4" t="str">
        <f ca="1">"M = U · h = "&amp;K4&amp;" cm · "&amp;F4&amp;" cm = "&amp;M4&amp;" cm²"</f>
        <v>M = U · h = 8 cm · 8 cm = 64 cm²</v>
      </c>
      <c r="O4" s="4">
        <f t="shared" ref="O4:O13" ca="1" si="3">M4+2*I4</f>
        <v>72</v>
      </c>
      <c r="P4" s="4" t="str">
        <f t="shared" ref="P4:P13" ca="1" si="4">"O = 2 · G + M = 2 · "&amp;I4&amp;" cm² + "&amp;M4&amp;" cm² = "&amp;O4&amp;" cm²"</f>
        <v>O = 2 · G + M = 2 · 4 cm² + 64 cm² = 72 cm²</v>
      </c>
      <c r="Q4" s="4">
        <f t="shared" ref="Q4:Q13" ca="1" si="5">I4*F4</f>
        <v>32</v>
      </c>
      <c r="R4" s="4" t="str">
        <f t="shared" ref="R4:R13" ca="1" si="6">"V = G · h = "&amp;I4&amp;" cm² · "&amp;F4&amp;" cm = "&amp;Q4&amp;" cm³"</f>
        <v>V = G · h = 4 cm² · 8 cm = 32 cm³</v>
      </c>
      <c r="V4" s="4">
        <f ca="1">_xlfn.RANK.EQ(W4,$W$4:$W$13)</f>
        <v>4</v>
      </c>
      <c r="W4" s="4">
        <f t="shared" ref="W4:W13" ca="1" si="7">RAND()</f>
        <v>0.80421460031048397</v>
      </c>
      <c r="X4" s="4" t="str">
        <f t="shared" ref="X4:X13" ca="1" si="8">H4</f>
        <v>Gegeben: a = 2 cm</v>
      </c>
      <c r="Y4" s="4" t="str">
        <f>"Berechne: A und U"</f>
        <v>Berechne: A und U</v>
      </c>
      <c r="Z4" s="4" t="str">
        <f ca="1">J4</f>
        <v>A = a · a = a² = 2 cm · 2 cm = (2 cm)² = 4 cm²</v>
      </c>
      <c r="AA4" s="4" t="str">
        <f t="shared" ref="AA4:AA13" ca="1" si="9">L4</f>
        <v>U = 4 · a = 4 · 2 cm = 8 cm</v>
      </c>
      <c r="AB4" s="4" t="str">
        <f ca="1">N4</f>
        <v>M = U · h = 8 cm · 8 cm = 64 cm²</v>
      </c>
      <c r="AC4" s="4" t="str">
        <f ca="1">P4</f>
        <v>O = 2 · G + M = 2 · 4 cm² + 64 cm² = 72 cm²</v>
      </c>
      <c r="AD4" s="4" t="str">
        <f ca="1">R4</f>
        <v>V = G · h = 4 cm² · 8 cm = 32 cm³</v>
      </c>
    </row>
    <row r="5" spans="2:30" x14ac:dyDescent="0.25">
      <c r="B5" s="6">
        <f t="shared" ca="1" si="0"/>
        <v>2</v>
      </c>
      <c r="D5" s="6">
        <f t="shared" ca="1" si="1"/>
        <v>8</v>
      </c>
      <c r="F5" s="4">
        <f ca="1">ROUND(RAND()*$D$2,0)+1</f>
        <v>9</v>
      </c>
      <c r="H5" s="4" t="str">
        <f t="shared" ref="H5:H7" ca="1" si="10">"Gegeben: a = "&amp;B5&amp;" cm"</f>
        <v>Gegeben: a = 2 cm</v>
      </c>
      <c r="I5" s="4">
        <f t="shared" ref="I5:I13" ca="1" si="11">B5^2</f>
        <v>4</v>
      </c>
      <c r="J5" s="4" t="str">
        <f t="shared" ref="J5:J7" ca="1" si="12">"A = a · a = a² = "&amp;B5&amp;" cm · "&amp;B5&amp;" cm = ("&amp;B5&amp;" cm)² = " &amp; I5 &amp;" cm²"</f>
        <v>A = a · a = a² = 2 cm · 2 cm = (2 cm)² = 4 cm²</v>
      </c>
      <c r="K5" s="4">
        <f t="shared" ref="K5:K13" ca="1" si="13">4*B5</f>
        <v>8</v>
      </c>
      <c r="L5" s="4" t="str">
        <f t="shared" ref="L5:L10" ca="1" si="14">"U = 4 · a = 4 · "&amp;B5&amp;" cm = "&amp;K5&amp;" cm"</f>
        <v>U = 4 · a = 4 · 2 cm = 8 cm</v>
      </c>
      <c r="M5" s="4">
        <f t="shared" ca="1" si="2"/>
        <v>72</v>
      </c>
      <c r="N5" s="4" t="str">
        <f ca="1">"M = U · h = "&amp;K5&amp;" cm · "&amp;F5&amp;" cm = "&amp;M5&amp;" cm²"</f>
        <v>M = U · h = 8 cm · 9 cm = 72 cm²</v>
      </c>
      <c r="O5" s="4">
        <f t="shared" ca="1" si="3"/>
        <v>80</v>
      </c>
      <c r="P5" s="4" t="str">
        <f t="shared" ca="1" si="4"/>
        <v>O = 2 · G + M = 2 · 4 cm² + 72 cm² = 80 cm²</v>
      </c>
      <c r="Q5" s="6">
        <f t="shared" ca="1" si="5"/>
        <v>36</v>
      </c>
      <c r="R5" s="4" t="str">
        <f t="shared" ca="1" si="6"/>
        <v>V = G · h = 4 cm² · 9 cm = 36 cm³</v>
      </c>
      <c r="V5" s="4">
        <f t="shared" ref="V5:V13" ca="1" si="15">_xlfn.RANK.EQ(W5,$W$4:$W$13)</f>
        <v>10</v>
      </c>
      <c r="W5" s="4">
        <f t="shared" ca="1" si="7"/>
        <v>0.16962569398318295</v>
      </c>
      <c r="X5" s="4" t="str">
        <f t="shared" ca="1" si="8"/>
        <v>Gegeben: a = 2 cm</v>
      </c>
      <c r="Y5" s="4" t="str">
        <f t="shared" ref="Y5:Y6" si="16">"Berechne: A und U"</f>
        <v>Berechne: A und U</v>
      </c>
      <c r="Z5" s="4" t="str">
        <f ca="1">J5</f>
        <v>A = a · a = a² = 2 cm · 2 cm = (2 cm)² = 4 cm²</v>
      </c>
      <c r="AA5" s="4" t="str">
        <f t="shared" ca="1" si="9"/>
        <v>U = 4 · a = 4 · 2 cm = 8 cm</v>
      </c>
      <c r="AB5" s="4">
        <f>G5</f>
        <v>0</v>
      </c>
      <c r="AC5" s="4" t="str">
        <f ca="1">N5</f>
        <v>M = U · h = 8 cm · 9 cm = 72 cm²</v>
      </c>
      <c r="AD5" s="4" t="str">
        <f ca="1">P5</f>
        <v>O = 2 · G + M = 2 · 4 cm² + 72 cm² = 80 cm²</v>
      </c>
    </row>
    <row r="6" spans="2:30" x14ac:dyDescent="0.25">
      <c r="B6" s="6">
        <f t="shared" ca="1" si="0"/>
        <v>9</v>
      </c>
      <c r="D6" s="6">
        <f t="shared" ca="1" si="1"/>
        <v>6</v>
      </c>
      <c r="F6" s="4">
        <f ca="1">ROUND(RAND()*$D$2,0)+1</f>
        <v>10</v>
      </c>
      <c r="H6" s="4" t="str">
        <f t="shared" ca="1" si="10"/>
        <v>Gegeben: a = 9 cm</v>
      </c>
      <c r="I6" s="4">
        <f t="shared" ca="1" si="11"/>
        <v>81</v>
      </c>
      <c r="J6" s="4" t="str">
        <f t="shared" ca="1" si="12"/>
        <v>A = a · a = a² = 9 cm · 9 cm = (9 cm)² = 81 cm²</v>
      </c>
      <c r="K6" s="4">
        <f t="shared" ca="1" si="13"/>
        <v>36</v>
      </c>
      <c r="L6" s="4" t="str">
        <f t="shared" ca="1" si="14"/>
        <v>U = 4 · a = 4 · 9 cm = 36 cm</v>
      </c>
      <c r="M6" s="4">
        <f t="shared" ca="1" si="2"/>
        <v>360</v>
      </c>
      <c r="N6" s="4" t="str">
        <f ca="1">"M = O - 2 · G = "&amp;O6&amp;" cm² - 2 · "&amp;I6&amp;" cm² = "&amp;M6&amp;" cm²"</f>
        <v>M = O - 2 · G = 522 cm² - 2 · 81 cm² = 360 cm²</v>
      </c>
      <c r="O6" s="6">
        <f t="shared" ca="1" si="3"/>
        <v>522</v>
      </c>
      <c r="P6" s="4" t="str">
        <f t="shared" ca="1" si="4"/>
        <v>O = 2 · G + M = 2 · 81 cm² + 360 cm² = 522 cm²</v>
      </c>
      <c r="Q6" s="4">
        <f t="shared" ca="1" si="5"/>
        <v>810</v>
      </c>
      <c r="R6" s="4" t="str">
        <f t="shared" ca="1" si="6"/>
        <v>V = G · h = 81 cm² · 10 cm = 810 cm³</v>
      </c>
      <c r="V6" s="4">
        <f t="shared" ca="1" si="15"/>
        <v>9</v>
      </c>
      <c r="W6" s="4">
        <f t="shared" ca="1" si="7"/>
        <v>0.34868666298039042</v>
      </c>
      <c r="X6" s="4" t="str">
        <f t="shared" ca="1" si="8"/>
        <v>Gegeben: a = 9 cm</v>
      </c>
      <c r="Y6" s="4" t="str">
        <f t="shared" si="16"/>
        <v>Berechne: A und U</v>
      </c>
      <c r="Z6" s="4" t="str">
        <f ca="1">J6</f>
        <v>A = a · a = a² = 9 cm · 9 cm = (9 cm)² = 81 cm²</v>
      </c>
      <c r="AA6" s="4" t="str">
        <f t="shared" ca="1" si="9"/>
        <v>U = 4 · a = 4 · 9 cm = 36 cm</v>
      </c>
      <c r="AB6" s="4" t="str">
        <f ca="1">N6</f>
        <v>M = O - 2 · G = 522 cm² - 2 · 81 cm² = 360 cm²</v>
      </c>
      <c r="AC6" s="4">
        <f>G6</f>
        <v>0</v>
      </c>
      <c r="AD6" s="4" t="str">
        <f ca="1">R6</f>
        <v>V = G · h = 81 cm² · 10 cm = 810 cm³</v>
      </c>
    </row>
    <row r="7" spans="2:30" x14ac:dyDescent="0.25">
      <c r="B7" s="8">
        <f t="shared" ca="1" si="0"/>
        <v>4</v>
      </c>
      <c r="C7" s="4" t="str">
        <f ca="1">"a = G : b = "&amp;I7&amp;" cm² : "&amp;D7&amp;" cm = "&amp;B7&amp;" cm"</f>
        <v>a = G : b = 16 cm² : 4 cm = 4 cm</v>
      </c>
      <c r="D7" s="6">
        <f t="shared" ca="1" si="1"/>
        <v>4</v>
      </c>
      <c r="F7" s="6">
        <f ca="1">I7</f>
        <v>16</v>
      </c>
      <c r="H7" s="4" t="str">
        <f t="shared" ca="1" si="10"/>
        <v>Gegeben: a = 4 cm</v>
      </c>
      <c r="I7" s="4">
        <f t="shared" ca="1" si="11"/>
        <v>16</v>
      </c>
      <c r="J7" s="4" t="str">
        <f t="shared" ca="1" si="12"/>
        <v>A = a · a = a² = 4 cm · 4 cm = (4 cm)² = 16 cm²</v>
      </c>
      <c r="K7" s="4">
        <f t="shared" ca="1" si="13"/>
        <v>16</v>
      </c>
      <c r="L7" s="4" t="str">
        <f t="shared" ca="1" si="14"/>
        <v>U = 4 · a = 4 · 4 cm = 16 cm</v>
      </c>
      <c r="M7" s="4">
        <f t="shared" ca="1" si="2"/>
        <v>256</v>
      </c>
      <c r="N7" s="4" t="str">
        <f ca="1">"M = U · h = "&amp;K7&amp;" cm · "&amp;F7&amp;" cm = "&amp;M7&amp;" cm²"</f>
        <v>M = U · h = 16 cm · 16 cm = 256 cm²</v>
      </c>
      <c r="O7" s="4">
        <f t="shared" ca="1" si="3"/>
        <v>288</v>
      </c>
      <c r="P7" s="4" t="str">
        <f t="shared" ca="1" si="4"/>
        <v>O = 2 · G + M = 2 · 16 cm² + 256 cm² = 288 cm²</v>
      </c>
      <c r="Q7" s="4">
        <f t="shared" ca="1" si="5"/>
        <v>256</v>
      </c>
      <c r="R7" s="4" t="str">
        <f t="shared" ca="1" si="6"/>
        <v>V = G · h = 16 cm² · 16 cm = 256 cm³</v>
      </c>
      <c r="V7" s="4">
        <f t="shared" ca="1" si="15"/>
        <v>2</v>
      </c>
      <c r="W7" s="4">
        <f t="shared" ca="1" si="7"/>
        <v>0.88605345230057531</v>
      </c>
      <c r="X7" s="4" t="str">
        <f t="shared" ca="1" si="8"/>
        <v>Gegeben: a = 4 cm</v>
      </c>
      <c r="Y7" s="4" t="str">
        <f>"Berechne: a und U"</f>
        <v>Berechne: a und U</v>
      </c>
      <c r="Z7" s="4" t="str">
        <f t="shared" ref="Z7:Z13" ca="1" si="17">J7</f>
        <v>A = a · a = a² = 4 cm · 4 cm = (4 cm)² = 16 cm²</v>
      </c>
      <c r="AA7" s="4" t="str">
        <f t="shared" ca="1" si="9"/>
        <v>U = 4 · a = 4 · 4 cm = 16 cm</v>
      </c>
      <c r="AB7" s="4" t="str">
        <f ca="1">N7</f>
        <v>M = U · h = 16 cm · 16 cm = 256 cm²</v>
      </c>
      <c r="AC7" s="4" t="str">
        <f ca="1">P7</f>
        <v>O = 2 · G + M = 2 · 16 cm² + 256 cm² = 288 cm²</v>
      </c>
      <c r="AD7" s="4" t="str">
        <f ca="1">R7</f>
        <v>V = G · h = 16 cm² · 16 cm = 256 cm³</v>
      </c>
    </row>
    <row r="8" spans="2:30" x14ac:dyDescent="0.25">
      <c r="B8" s="8">
        <f t="shared" ca="1" si="0"/>
        <v>9</v>
      </c>
      <c r="C8" s="4" t="str">
        <f ca="1">"a = G : b = "&amp;I8&amp;" cm² : "&amp;D8&amp;" cm = "&amp;B8&amp;" cm"</f>
        <v>a = G : b = 81 cm² : 3 cm = 9 cm</v>
      </c>
      <c r="D8" s="6">
        <f t="shared" ca="1" si="1"/>
        <v>3</v>
      </c>
      <c r="F8" s="8">
        <f t="shared" ref="F8:F13" ca="1" si="18">ROUND(RAND()*$D$2,0)+1</f>
        <v>6</v>
      </c>
      <c r="H8" s="4" t="str">
        <f ca="1">"Gegeben: A = "&amp;I8&amp;" cm²"</f>
        <v>Gegeben: A = 81 cm²</v>
      </c>
      <c r="I8" s="4">
        <f t="shared" ca="1" si="11"/>
        <v>81</v>
      </c>
      <c r="J8" s="4" t="str">
        <f ca="1">"a = Wurzel(A) = Wurzel("&amp;I8&amp;" cm)² = "&amp;B8&amp;" cm"</f>
        <v>a = Wurzel(A) = Wurzel(81 cm)² = 9 cm</v>
      </c>
      <c r="K8" s="4">
        <f t="shared" ca="1" si="13"/>
        <v>36</v>
      </c>
      <c r="L8" s="4" t="str">
        <f t="shared" ca="1" si="14"/>
        <v>U = 4 · a = 4 · 9 cm = 36 cm</v>
      </c>
      <c r="M8" s="4">
        <f t="shared" ca="1" si="2"/>
        <v>216</v>
      </c>
      <c r="N8" s="4" t="str">
        <f ca="1">"M = U · h = "&amp;K8&amp;" cm · "&amp;F8&amp;" cm = "&amp;M8&amp;" cm²"</f>
        <v>M = U · h = 36 cm · 6 cm = 216 cm²</v>
      </c>
      <c r="O8" s="8">
        <f t="shared" ca="1" si="3"/>
        <v>378</v>
      </c>
      <c r="P8" s="4" t="str">
        <f t="shared" ca="1" si="4"/>
        <v>O = 2 · G + M = 2 · 81 cm² + 216 cm² = 378 cm²</v>
      </c>
      <c r="Q8" s="6">
        <f t="shared" ca="1" si="5"/>
        <v>486</v>
      </c>
      <c r="R8" s="4" t="str">
        <f t="shared" ca="1" si="6"/>
        <v>V = G · h = 81 cm² · 6 cm = 486 cm³</v>
      </c>
      <c r="V8" s="4">
        <f t="shared" ca="1" si="15"/>
        <v>8</v>
      </c>
      <c r="W8" s="4">
        <f t="shared" ca="1" si="7"/>
        <v>0.41994265367863104</v>
      </c>
      <c r="X8" s="4" t="str">
        <f t="shared" ca="1" si="8"/>
        <v>Gegeben: A = 81 cm²</v>
      </c>
      <c r="Y8" s="4" t="str">
        <f>"Berechne: a und U"</f>
        <v>Berechne: a und U</v>
      </c>
      <c r="Z8" s="4" t="str">
        <f t="shared" ca="1" si="17"/>
        <v>a = Wurzel(A) = Wurzel(81 cm)² = 9 cm</v>
      </c>
      <c r="AA8" s="4" t="str">
        <f t="shared" ca="1" si="9"/>
        <v>U = 4 · a = 4 · 9 cm = 36 cm</v>
      </c>
      <c r="AB8" s="4">
        <f>G8</f>
        <v>0</v>
      </c>
      <c r="AC8" s="4" t="str">
        <f ca="1">N8</f>
        <v>M = U · h = 36 cm · 6 cm = 216 cm²</v>
      </c>
      <c r="AD8" s="4" t="str">
        <f ca="1">P8</f>
        <v>O = 2 · G + M = 2 · 81 cm² + 216 cm² = 378 cm²</v>
      </c>
    </row>
    <row r="9" spans="2:30" x14ac:dyDescent="0.25">
      <c r="B9" s="6">
        <f t="shared" ca="1" si="0"/>
        <v>11</v>
      </c>
      <c r="D9" s="6">
        <f t="shared" ca="1" si="1"/>
        <v>6</v>
      </c>
      <c r="F9" s="6">
        <f t="shared" ca="1" si="18"/>
        <v>8</v>
      </c>
      <c r="H9" s="4" t="str">
        <f t="shared" ref="H9:H10" ca="1" si="19">"Gegeben: A = "&amp;I9&amp;" cm²"</f>
        <v>Gegeben: A = 121 cm²</v>
      </c>
      <c r="I9" s="4">
        <f t="shared" ca="1" si="11"/>
        <v>121</v>
      </c>
      <c r="J9" s="4" t="str">
        <f t="shared" ref="J9:J10" ca="1" si="20">"a = Wurzel(A) = Wurzel("&amp;I9&amp;" cm)² = "&amp;B9&amp;" cm"</f>
        <v>a = Wurzel(A) = Wurzel(121 cm)² = 11 cm</v>
      </c>
      <c r="K9" s="4">
        <f t="shared" ca="1" si="13"/>
        <v>44</v>
      </c>
      <c r="L9" s="4" t="str">
        <f t="shared" ca="1" si="14"/>
        <v>U = 4 · a = 4 · 11 cm = 44 cm</v>
      </c>
      <c r="M9" s="4">
        <f t="shared" ca="1" si="2"/>
        <v>352</v>
      </c>
      <c r="N9" s="4" t="str">
        <f ca="1">"M = U · h = "&amp;K9&amp;" cm · "&amp;F9&amp;" cm = "&amp;M9&amp;" cm²"</f>
        <v>M = U · h = 44 cm · 8 cm = 352 cm²</v>
      </c>
      <c r="O9" s="4">
        <f t="shared" ca="1" si="3"/>
        <v>594</v>
      </c>
      <c r="P9" s="4" t="str">
        <f t="shared" ca="1" si="4"/>
        <v>O = 2 · G + M = 2 · 121 cm² + 352 cm² = 594 cm²</v>
      </c>
      <c r="Q9" s="4">
        <f t="shared" ca="1" si="5"/>
        <v>968</v>
      </c>
      <c r="R9" s="4" t="str">
        <f t="shared" ca="1" si="6"/>
        <v>V = G · h = 121 cm² · 8 cm = 968 cm³</v>
      </c>
      <c r="V9" s="4">
        <f t="shared" ca="1" si="15"/>
        <v>3</v>
      </c>
      <c r="W9" s="4">
        <f t="shared" ca="1" si="7"/>
        <v>0.88543383974518708</v>
      </c>
      <c r="X9" s="4" t="str">
        <f t="shared" ca="1" si="8"/>
        <v>Gegeben: A = 121 cm²</v>
      </c>
      <c r="Y9" s="4" t="str">
        <f>"Berechne: a und U"</f>
        <v>Berechne: a und U</v>
      </c>
      <c r="Z9" s="4" t="str">
        <f t="shared" ca="1" si="17"/>
        <v>a = Wurzel(A) = Wurzel(121 cm)² = 11 cm</v>
      </c>
      <c r="AA9" s="4" t="str">
        <f t="shared" ca="1" si="9"/>
        <v>U = 4 · a = 4 · 11 cm = 44 cm</v>
      </c>
      <c r="AB9" s="4" t="str">
        <f ca="1">N9</f>
        <v>M = U · h = 44 cm · 8 cm = 352 cm²</v>
      </c>
      <c r="AC9" s="4" t="str">
        <f ca="1">P9</f>
        <v>O = 2 · G + M = 2 · 121 cm² + 352 cm² = 594 cm²</v>
      </c>
      <c r="AD9" s="4" t="str">
        <f ca="1">R9</f>
        <v>V = G · h = 121 cm² · 8 cm = 968 cm³</v>
      </c>
    </row>
    <row r="10" spans="2:30" x14ac:dyDescent="0.25">
      <c r="B10" s="6">
        <f t="shared" ca="1" si="0"/>
        <v>1</v>
      </c>
      <c r="D10" s="6">
        <f t="shared" ca="1" si="1"/>
        <v>5</v>
      </c>
      <c r="F10" s="4">
        <f t="shared" ca="1" si="18"/>
        <v>10</v>
      </c>
      <c r="H10" s="4" t="str">
        <f t="shared" ca="1" si="19"/>
        <v>Gegeben: A = 1 cm²</v>
      </c>
      <c r="I10" s="4">
        <f t="shared" ca="1" si="11"/>
        <v>1</v>
      </c>
      <c r="J10" s="4" t="str">
        <f t="shared" ca="1" si="20"/>
        <v>a = Wurzel(A) = Wurzel(1 cm)² = 1 cm</v>
      </c>
      <c r="K10" s="4">
        <f t="shared" ca="1" si="13"/>
        <v>4</v>
      </c>
      <c r="L10" s="4" t="str">
        <f t="shared" ca="1" si="14"/>
        <v>U = 4 · a = 4 · 1 cm = 4 cm</v>
      </c>
      <c r="M10" s="4">
        <f t="shared" ca="1" si="2"/>
        <v>40</v>
      </c>
      <c r="N10" s="4" t="str">
        <f ca="1">"M = U · h = "&amp;K10&amp;" cm · "&amp;F10&amp;" cm = "&amp;M10&amp;" cm²"</f>
        <v>M = U · h = 4 cm · 10 cm = 40 cm²</v>
      </c>
      <c r="O10" s="4">
        <f t="shared" ca="1" si="3"/>
        <v>42</v>
      </c>
      <c r="P10" s="4" t="str">
        <f t="shared" ca="1" si="4"/>
        <v>O = 2 · G + M = 2 · 1 cm² + 40 cm² = 42 cm²</v>
      </c>
      <c r="Q10" s="6">
        <f t="shared" ca="1" si="5"/>
        <v>10</v>
      </c>
      <c r="R10" s="4" t="str">
        <f t="shared" ca="1" si="6"/>
        <v>V = G · h = 1 cm² · 10 cm = 10 cm³</v>
      </c>
      <c r="V10" s="4">
        <f t="shared" ca="1" si="15"/>
        <v>7</v>
      </c>
      <c r="W10" s="4">
        <f t="shared" ca="1" si="7"/>
        <v>0.47259045247600795</v>
      </c>
      <c r="X10" s="4" t="str">
        <f t="shared" ca="1" si="8"/>
        <v>Gegeben: A = 1 cm²</v>
      </c>
      <c r="Y10" s="4" t="str">
        <f>"Berechne: a und U"</f>
        <v>Berechne: a und U</v>
      </c>
      <c r="Z10" s="4" t="str">
        <f t="shared" ca="1" si="17"/>
        <v>a = Wurzel(A) = Wurzel(1 cm)² = 1 cm</v>
      </c>
      <c r="AA10" s="4" t="str">
        <f t="shared" ca="1" si="9"/>
        <v>U = 4 · a = 4 · 1 cm = 4 cm</v>
      </c>
      <c r="AB10" s="4">
        <f>G10</f>
        <v>0</v>
      </c>
      <c r="AC10" s="4" t="str">
        <f ca="1">N10</f>
        <v>M = U · h = 4 cm · 10 cm = 40 cm²</v>
      </c>
      <c r="AD10" s="4" t="str">
        <f ca="1">P10</f>
        <v>O = 2 · G + M = 2 · 1 cm² + 40 cm² = 42 cm²</v>
      </c>
    </row>
    <row r="11" spans="2:30" x14ac:dyDescent="0.25">
      <c r="B11" s="6">
        <f t="shared" ca="1" si="0"/>
        <v>5</v>
      </c>
      <c r="D11" s="6">
        <f t="shared" ca="1" si="1"/>
        <v>7</v>
      </c>
      <c r="F11" s="4">
        <f t="shared" ca="1" si="18"/>
        <v>5</v>
      </c>
      <c r="H11" s="4" t="str">
        <f ca="1">"Gegeben: U = "&amp;K11&amp;" cm"</f>
        <v>Gegeben: U = 20 cm</v>
      </c>
      <c r="I11" s="4">
        <f t="shared" ca="1" si="11"/>
        <v>25</v>
      </c>
      <c r="J11" s="4" t="str">
        <f ca="1">"a = U : 4 = "&amp;K11&amp;" cm : 4 = "&amp;B11&amp;" cm"</f>
        <v>a = U : 4 = 20 cm : 4 = 5 cm</v>
      </c>
      <c r="K11" s="4">
        <f t="shared" ca="1" si="13"/>
        <v>20</v>
      </c>
      <c r="L11" s="4" t="str">
        <f ca="1">"A = a · a = a² = ("&amp;B11&amp;" cm)² = "&amp;I11&amp;" cm²"</f>
        <v>A = a · a = a² = (5 cm)² = 25 cm²</v>
      </c>
      <c r="M11" s="4">
        <f t="shared" ca="1" si="2"/>
        <v>100</v>
      </c>
      <c r="N11" s="4" t="str">
        <f ca="1">"M = O - 2 · G = "&amp;O11&amp;" cm² - 2 · "&amp;I11&amp;" cm² = "&amp;M11&amp;" cm²"</f>
        <v>M = O - 2 · G = 150 cm² - 2 · 25 cm² = 100 cm²</v>
      </c>
      <c r="O11" s="6">
        <f t="shared" ca="1" si="3"/>
        <v>150</v>
      </c>
      <c r="P11" s="4" t="str">
        <f t="shared" ca="1" si="4"/>
        <v>O = 2 · G + M = 2 · 25 cm² + 100 cm² = 150 cm²</v>
      </c>
      <c r="Q11" s="4">
        <f t="shared" ca="1" si="5"/>
        <v>125</v>
      </c>
      <c r="R11" s="4" t="str">
        <f t="shared" ca="1" si="6"/>
        <v>V = G · h = 25 cm² · 5 cm = 125 cm³</v>
      </c>
      <c r="V11" s="4">
        <f t="shared" ca="1" si="15"/>
        <v>6</v>
      </c>
      <c r="W11" s="4">
        <f t="shared" ca="1" si="7"/>
        <v>0.68333316209735395</v>
      </c>
      <c r="X11" s="4" t="str">
        <f t="shared" ca="1" si="8"/>
        <v>Gegeben: U = 20 cm</v>
      </c>
      <c r="Y11" s="4" t="str">
        <f>"Berechne: a und A"</f>
        <v>Berechne: a und A</v>
      </c>
      <c r="Z11" s="4" t="str">
        <f t="shared" ca="1" si="17"/>
        <v>a = U : 4 = 20 cm : 4 = 5 cm</v>
      </c>
      <c r="AA11" s="4" t="str">
        <f t="shared" ca="1" si="9"/>
        <v>A = a · a = a² = (5 cm)² = 25 cm²</v>
      </c>
      <c r="AB11" s="4" t="str">
        <f ca="1">N11</f>
        <v>M = O - 2 · G = 150 cm² - 2 · 25 cm² = 100 cm²</v>
      </c>
      <c r="AC11" s="4">
        <f>G11</f>
        <v>0</v>
      </c>
      <c r="AD11" s="4" t="str">
        <f ca="1">R11</f>
        <v>V = G · h = 25 cm² · 5 cm = 125 cm³</v>
      </c>
    </row>
    <row r="12" spans="2:30" x14ac:dyDescent="0.25">
      <c r="B12" s="8">
        <f t="shared" ca="1" si="0"/>
        <v>6</v>
      </c>
      <c r="C12" s="4" t="str">
        <f ca="1">"a = G : b = "&amp;I12&amp;" cm² : "&amp;D12&amp;" cm = "&amp;B12&amp;" cm"</f>
        <v>a = G : b = 36 cm² : 8 cm = 6 cm</v>
      </c>
      <c r="D12" s="6">
        <f t="shared" ca="1" si="1"/>
        <v>8</v>
      </c>
      <c r="F12" s="6">
        <f t="shared" ca="1" si="18"/>
        <v>3</v>
      </c>
      <c r="H12" s="4" t="str">
        <f t="shared" ref="H12:H13" ca="1" si="21">"Gegeben: U = "&amp;K12&amp;" cm"</f>
        <v>Gegeben: U = 24 cm</v>
      </c>
      <c r="I12" s="4">
        <f t="shared" ca="1" si="11"/>
        <v>36</v>
      </c>
      <c r="J12" s="4" t="str">
        <f t="shared" ref="J12:J13" ca="1" si="22">"a = U : 4 = "&amp;K12&amp;" cm : 4 = "&amp;B12&amp;" cm"</f>
        <v>a = U : 4 = 24 cm : 4 = 6 cm</v>
      </c>
      <c r="K12" s="4">
        <f t="shared" ca="1" si="13"/>
        <v>24</v>
      </c>
      <c r="L12" s="4" t="str">
        <f t="shared" ref="L12:L13" ca="1" si="23">"A = a · a = a² = ("&amp;B12&amp;" cm)² = "&amp;I12&amp;" cm²"</f>
        <v>A = a · a = a² = (6 cm)² = 36 cm²</v>
      </c>
      <c r="M12" s="4">
        <f t="shared" ca="1" si="2"/>
        <v>72</v>
      </c>
      <c r="N12" s="4" t="str">
        <f ca="1">"M = U · h = "&amp;K12&amp;" cm · "&amp;F12&amp;" cm = "&amp;M12&amp;" cm²"</f>
        <v>M = U · h = 24 cm · 3 cm = 72 cm²</v>
      </c>
      <c r="O12" s="4">
        <f t="shared" ca="1" si="3"/>
        <v>144</v>
      </c>
      <c r="P12" s="4" t="str">
        <f t="shared" ca="1" si="4"/>
        <v>O = 2 · G + M = 2 · 36 cm² + 72 cm² = 144 cm²</v>
      </c>
      <c r="Q12" s="4">
        <f t="shared" ca="1" si="5"/>
        <v>108</v>
      </c>
      <c r="R12" s="4" t="str">
        <f t="shared" ca="1" si="6"/>
        <v>V = G · h = 36 cm² · 3 cm = 108 cm³</v>
      </c>
      <c r="V12" s="4">
        <f t="shared" ca="1" si="15"/>
        <v>5</v>
      </c>
      <c r="W12" s="4">
        <f t="shared" ca="1" si="7"/>
        <v>0.72450904463764687</v>
      </c>
      <c r="X12" s="4" t="str">
        <f t="shared" ca="1" si="8"/>
        <v>Gegeben: U = 24 cm</v>
      </c>
      <c r="Y12" s="4" t="str">
        <f>"Berechne: a und A"</f>
        <v>Berechne: a und A</v>
      </c>
      <c r="Z12" s="4" t="str">
        <f t="shared" ca="1" si="17"/>
        <v>a = U : 4 = 24 cm : 4 = 6 cm</v>
      </c>
      <c r="AA12" s="4" t="str">
        <f t="shared" ca="1" si="9"/>
        <v>A = a · a = a² = (6 cm)² = 36 cm²</v>
      </c>
      <c r="AB12" s="4" t="str">
        <f ca="1">N12</f>
        <v>M = U · h = 24 cm · 3 cm = 72 cm²</v>
      </c>
      <c r="AC12" s="4" t="str">
        <f ca="1">P12</f>
        <v>O = 2 · G + M = 2 · 36 cm² + 72 cm² = 144 cm²</v>
      </c>
      <c r="AD12" s="4" t="str">
        <f ca="1">R12</f>
        <v>V = G · h = 36 cm² · 3 cm = 108 cm³</v>
      </c>
    </row>
    <row r="13" spans="2:30" x14ac:dyDescent="0.25">
      <c r="B13" s="8">
        <f t="shared" ca="1" si="0"/>
        <v>2</v>
      </c>
      <c r="C13" s="4" t="str">
        <f ca="1">"a = G : b = "&amp;I13&amp;" cm² : "&amp;D13&amp;" cm = "&amp;B13&amp;" cm"</f>
        <v>a = G : b = 4 cm² : 1 cm = 2 cm</v>
      </c>
      <c r="D13" s="6">
        <f t="shared" ca="1" si="1"/>
        <v>1</v>
      </c>
      <c r="F13" s="8">
        <f t="shared" ca="1" si="18"/>
        <v>11</v>
      </c>
      <c r="H13" s="4" t="str">
        <f t="shared" ca="1" si="21"/>
        <v>Gegeben: U = 8 cm</v>
      </c>
      <c r="I13" s="4">
        <f t="shared" ca="1" si="11"/>
        <v>4</v>
      </c>
      <c r="J13" s="4" t="str">
        <f t="shared" ca="1" si="22"/>
        <v>a = U : 4 = 8 cm : 4 = 2 cm</v>
      </c>
      <c r="K13" s="4">
        <f t="shared" ca="1" si="13"/>
        <v>8</v>
      </c>
      <c r="L13" s="4" t="str">
        <f t="shared" ca="1" si="23"/>
        <v>A = a · a = a² = (2 cm)² = 4 cm²</v>
      </c>
      <c r="M13" s="4">
        <f t="shared" ca="1" si="2"/>
        <v>88</v>
      </c>
      <c r="N13" s="4" t="str">
        <f ca="1">"M = U · h = "&amp;K13&amp;" cm · "&amp;F13&amp;" cm = "&amp;M13&amp;" cm²"</f>
        <v>M = U · h = 8 cm · 11 cm = 88 cm²</v>
      </c>
      <c r="O13" s="8">
        <f t="shared" ca="1" si="3"/>
        <v>96</v>
      </c>
      <c r="P13" s="4" t="str">
        <f t="shared" ca="1" si="4"/>
        <v>O = 2 · G + M = 2 · 4 cm² + 88 cm² = 96 cm²</v>
      </c>
      <c r="Q13" s="6">
        <f t="shared" ca="1" si="5"/>
        <v>44</v>
      </c>
      <c r="R13" s="4" t="str">
        <f t="shared" ca="1" si="6"/>
        <v>V = G · h = 4 cm² · 11 cm = 44 cm³</v>
      </c>
      <c r="V13" s="4">
        <f t="shared" ca="1" si="15"/>
        <v>1</v>
      </c>
      <c r="W13" s="4">
        <f t="shared" ca="1" si="7"/>
        <v>0.92393489418270358</v>
      </c>
      <c r="X13" s="4" t="str">
        <f t="shared" ca="1" si="8"/>
        <v>Gegeben: U = 8 cm</v>
      </c>
      <c r="Y13" s="4" t="str">
        <f>"Berechne: a und A"</f>
        <v>Berechne: a und A</v>
      </c>
      <c r="Z13" s="4" t="str">
        <f t="shared" ca="1" si="17"/>
        <v>a = U : 4 = 8 cm : 4 = 2 cm</v>
      </c>
      <c r="AA13" s="4" t="str">
        <f t="shared" ca="1" si="9"/>
        <v>A = a · a = a² = (2 cm)² = 4 cm²</v>
      </c>
      <c r="AB13" s="4">
        <f>G13</f>
        <v>0</v>
      </c>
      <c r="AC13" s="4" t="str">
        <f ca="1">N13</f>
        <v>M = U · h = 8 cm · 11 cm = 88 cm²</v>
      </c>
      <c r="AD13" s="4" t="str">
        <f ca="1">P13</f>
        <v>O = 2 · G + M = 2 · 4 cm² + 88 cm² = 96 cm²</v>
      </c>
    </row>
    <row r="23" spans="2:30" x14ac:dyDescent="0.25">
      <c r="B23" s="3" t="s">
        <v>24</v>
      </c>
      <c r="D23" s="4">
        <v>10</v>
      </c>
    </row>
    <row r="24" spans="2:30" x14ac:dyDescent="0.25">
      <c r="B24" s="4" t="s">
        <v>4</v>
      </c>
      <c r="D24" s="4" t="s">
        <v>5</v>
      </c>
      <c r="F24" s="4" t="s">
        <v>6</v>
      </c>
      <c r="I24" s="4" t="s">
        <v>8</v>
      </c>
      <c r="J24" s="4" t="s">
        <v>7</v>
      </c>
      <c r="K24" s="4" t="s">
        <v>9</v>
      </c>
      <c r="L24" s="4" t="s">
        <v>10</v>
      </c>
      <c r="M24" s="4" t="s">
        <v>11</v>
      </c>
      <c r="O24" s="4" t="s">
        <v>12</v>
      </c>
      <c r="P24" s="4" t="s">
        <v>12</v>
      </c>
      <c r="Q24" s="4" t="s">
        <v>13</v>
      </c>
      <c r="R24" s="4" t="s">
        <v>13</v>
      </c>
      <c r="X24" s="4" t="s">
        <v>14</v>
      </c>
      <c r="Z24" s="4" t="s">
        <v>15</v>
      </c>
      <c r="AA24" s="4" t="s">
        <v>16</v>
      </c>
      <c r="AB24" s="4" t="s">
        <v>17</v>
      </c>
      <c r="AC24" s="4" t="s">
        <v>18</v>
      </c>
      <c r="AD24" s="4" t="s">
        <v>19</v>
      </c>
    </row>
    <row r="25" spans="2:30" x14ac:dyDescent="0.25">
      <c r="B25" s="6">
        <f ca="1">ROUND(RAND()*$D$2,0)+1</f>
        <v>1</v>
      </c>
      <c r="D25" s="6">
        <f ca="1">ROUND(RAND()*$D$2,0)+1</f>
        <v>9</v>
      </c>
      <c r="F25" s="6">
        <f ca="1">ROUND(RAND()*$D$2,0)+1</f>
        <v>10</v>
      </c>
      <c r="H25" s="4" t="str">
        <f ca="1">"Gegeben: a = "&amp;B25&amp;" cm, b = "&amp;D25&amp;"cm, h = "&amp;F25&amp;" cm"</f>
        <v>Gegeben: a = 1 cm, b = 9cm, h = 10 cm</v>
      </c>
      <c r="I25" s="4">
        <f ca="1">B25*D25</f>
        <v>9</v>
      </c>
      <c r="J25" s="4" t="str">
        <f ca="1">"G = a · b = "&amp;B25&amp;" cm · "&amp;D25&amp;" cm = "&amp;I25&amp;" cm²"</f>
        <v>G = a · b = 1 cm · 9 cm = 9 cm²</v>
      </c>
      <c r="K25" s="4">
        <f ca="1">2*B25+2*D25</f>
        <v>20</v>
      </c>
      <c r="L25" s="4" t="str">
        <f ca="1">"U = 2 · a + 2 · b = 2 · "&amp;B25&amp;" cm + 2 · "&amp;D25&amp;" cm = "&amp;K25&amp;" cm"</f>
        <v>U = 2 · a + 2 · b = 2 · 1 cm + 2 · 9 cm = 20 cm</v>
      </c>
      <c r="M25" s="4">
        <f ca="1">K25*F25</f>
        <v>200</v>
      </c>
      <c r="N25" s="4" t="str">
        <f ca="1">"M = U · h = "&amp;K25&amp;" cm · "&amp;F25&amp;" cm = "&amp;M25&amp;" cm²"</f>
        <v>M = U · h = 20 cm · 10 cm = 200 cm²</v>
      </c>
      <c r="O25" s="4">
        <f ca="1">M25+2*I25</f>
        <v>218</v>
      </c>
      <c r="P25" s="4" t="str">
        <f ca="1">"O = 2 · G + M = 2 · "&amp;I25&amp;" cm² + "&amp;M25&amp;" cm² = "&amp;O25&amp;" cm²"</f>
        <v>O = 2 · G + M = 2 · 9 cm² + 200 cm² = 218 cm²</v>
      </c>
      <c r="Q25" s="4">
        <f ca="1">I25*F25</f>
        <v>90</v>
      </c>
      <c r="R25" s="4" t="str">
        <f ca="1">"V = G · h = "&amp;I25&amp;" cm² · "&amp;F25&amp;" cm = "&amp;Q25&amp;" cm³"</f>
        <v>V = G · h = 9 cm² · 10 cm = 90 cm³</v>
      </c>
      <c r="V25" s="4" t="e">
        <f ca="1">_xlfn.RANK.EQ(W25,$W$4:$W$8)</f>
        <v>#N/A</v>
      </c>
      <c r="W25" s="4">
        <f ca="1">RAND()</f>
        <v>0.46259771468036115</v>
      </c>
      <c r="X25" s="4" t="str">
        <f ca="1">H25</f>
        <v>Gegeben: a = 1 cm, b = 9cm, h = 10 cm</v>
      </c>
      <c r="Y25" s="4" t="str">
        <f>"Berechne: G, U, M, O und V"</f>
        <v>Berechne: G, U, M, O und V</v>
      </c>
      <c r="Z25" s="4" t="str">
        <f ca="1">J25</f>
        <v>G = a · b = 1 cm · 9 cm = 9 cm²</v>
      </c>
      <c r="AA25" s="4" t="str">
        <f ca="1">L25</f>
        <v>U = 2 · a + 2 · b = 2 · 1 cm + 2 · 9 cm = 20 cm</v>
      </c>
      <c r="AB25" s="4" t="str">
        <f ca="1">N25</f>
        <v>M = U · h = 20 cm · 10 cm = 200 cm²</v>
      </c>
      <c r="AC25" s="4" t="str">
        <f ca="1">P25</f>
        <v>O = 2 · G + M = 2 · 9 cm² + 200 cm² = 218 cm²</v>
      </c>
      <c r="AD25" s="4" t="str">
        <f ca="1">R25</f>
        <v>V = G · h = 9 cm² · 10 cm = 90 cm³</v>
      </c>
    </row>
    <row r="26" spans="2:30" x14ac:dyDescent="0.25">
      <c r="B26" s="6">
        <f ca="1">ROUND(RAND()*$D$2,0)+1</f>
        <v>7</v>
      </c>
      <c r="D26" s="6">
        <f ca="1">ROUND(RAND()*$D$2,0)+1</f>
        <v>2</v>
      </c>
      <c r="F26" s="4">
        <f ca="1">ROUND(RAND()*$D$2,0)+1</f>
        <v>2</v>
      </c>
      <c r="G26" s="4" t="str">
        <f ca="1">"h = V : G = "&amp;Q26&amp;" cm³ : "&amp;I26&amp;" cm² = "&amp;F26&amp;" cm"</f>
        <v>h = V : G = 28 cm³ : 14 cm² = 2 cm</v>
      </c>
      <c r="H26" s="4" t="str">
        <f ca="1">"Gegeben: a = "&amp;B26&amp;" cm, b = "&amp;D26&amp;"cm, V = "&amp;Q26&amp;" cm³"</f>
        <v>Gegeben: a = 7 cm, b = 2cm, V = 28 cm³</v>
      </c>
      <c r="I26" s="4">
        <f ca="1">B26*D26</f>
        <v>14</v>
      </c>
      <c r="J26" s="7" t="str">
        <f ca="1">"G = a · b = "&amp;B26&amp;" cm · "&amp;D26&amp;" cm = "&amp;I26&amp;" cm²"</f>
        <v>G = a · b = 7 cm · 2 cm = 14 cm²</v>
      </c>
      <c r="K26" s="4">
        <f ca="1">2*B26+2*D26</f>
        <v>18</v>
      </c>
      <c r="L26" s="7" t="str">
        <f ca="1">"U = 2 · a + 2 · b = 2 · "&amp;B26&amp;" cm + 2 · "&amp;D26&amp;" cm = "&amp;K26&amp;" cm"</f>
        <v>U = 2 · a + 2 · b = 2 · 7 cm + 2 · 2 cm = 18 cm</v>
      </c>
      <c r="M26" s="4">
        <f ca="1">K26*F26</f>
        <v>36</v>
      </c>
      <c r="N26" s="4" t="str">
        <f ca="1">"M = U · h = "&amp;K26&amp;" cm · "&amp;F26&amp;" cm = "&amp;M26&amp;" cm²"</f>
        <v>M = U · h = 18 cm · 2 cm = 36 cm²</v>
      </c>
      <c r="O26" s="4">
        <f ca="1">M26+2*I26</f>
        <v>64</v>
      </c>
      <c r="P26" s="4" t="str">
        <f ca="1">"O = 2 · G + M = 2 · "&amp;I26&amp;" cm² + "&amp;M26&amp;" cm² = "&amp;O26&amp;" cm²"</f>
        <v>O = 2 · G + M = 2 · 14 cm² + 36 cm² = 64 cm²</v>
      </c>
      <c r="Q26" s="6">
        <f ca="1">I26*F26</f>
        <v>28</v>
      </c>
      <c r="R26" s="4" t="str">
        <f ca="1">"V = G · h = "&amp;I26&amp;" cm² · "&amp;F26&amp;" cm = "&amp;Q26&amp;" cm³"</f>
        <v>V = G · h = 14 cm² · 2 cm = 28 cm³</v>
      </c>
      <c r="V26" s="4" t="e">
        <f t="shared" ref="V26:V29" ca="1" si="24">_xlfn.RANK.EQ(W26,$W$4:$W$8)</f>
        <v>#N/A</v>
      </c>
      <c r="W26" s="4">
        <f ca="1">RAND()</f>
        <v>6.6853198519610912E-2</v>
      </c>
      <c r="X26" s="4" t="str">
        <f ca="1">H26</f>
        <v>Gegeben: a = 7 cm, b = 2cm, V = 28 cm³</v>
      </c>
      <c r="Y26" s="4" t="str">
        <f>"Berechne: h, G, U, M und O"</f>
        <v>Berechne: h, G, U, M und O</v>
      </c>
      <c r="Z26" s="4" t="str">
        <f ca="1">J26</f>
        <v>G = a · b = 7 cm · 2 cm = 14 cm²</v>
      </c>
      <c r="AA26" s="4" t="str">
        <f ca="1">L26</f>
        <v>U = 2 · a + 2 · b = 2 · 7 cm + 2 · 2 cm = 18 cm</v>
      </c>
      <c r="AB26" s="4" t="str">
        <f ca="1">G26</f>
        <v>h = V : G = 28 cm³ : 14 cm² = 2 cm</v>
      </c>
      <c r="AC26" s="4" t="str">
        <f ca="1">N26</f>
        <v>M = U · h = 18 cm · 2 cm = 36 cm²</v>
      </c>
      <c r="AD26" s="4" t="str">
        <f ca="1">P26</f>
        <v>O = 2 · G + M = 2 · 14 cm² + 36 cm² = 64 cm²</v>
      </c>
    </row>
    <row r="27" spans="2:30" x14ac:dyDescent="0.25">
      <c r="B27" s="6">
        <f ca="1">ROUND(RAND()*$D$2,0)+1</f>
        <v>9</v>
      </c>
      <c r="D27" s="6">
        <f ca="1">ROUND(RAND()*$D$2,0)+1</f>
        <v>8</v>
      </c>
      <c r="F27" s="4">
        <f ca="1">ROUND(RAND()*$D$2,0)+1</f>
        <v>3</v>
      </c>
      <c r="G27" s="4" t="str">
        <f ca="1">"h = M : U = "&amp;M27&amp;" cm² : "&amp;K27&amp;" cm = "&amp;F27&amp;" cm"</f>
        <v>h = M : U = 102 cm² : 34 cm = 3 cm</v>
      </c>
      <c r="H27" s="4" t="str">
        <f ca="1">"Gegeben: a = "&amp;B27&amp;" cm, b = "&amp;D27&amp;"cm, O = "&amp;O27&amp;" cm²"</f>
        <v>Gegeben: a = 9 cm, b = 8cm, O = 246 cm²</v>
      </c>
      <c r="I27" s="4">
        <f ca="1">B27*D27</f>
        <v>72</v>
      </c>
      <c r="J27" s="4" t="str">
        <f ca="1">"G = a · b = "&amp;B27&amp;" cm · "&amp;D27&amp;" cm = "&amp;I27&amp;" cm²"</f>
        <v>G = a · b = 9 cm · 8 cm = 72 cm²</v>
      </c>
      <c r="K27" s="4">
        <f ca="1">2*B27+2*D27</f>
        <v>34</v>
      </c>
      <c r="L27" s="4" t="str">
        <f ca="1">"U = 2 · a + 2 · b = 2 · "&amp;B27&amp;" cm + 2 · "&amp;D27&amp;" cm = "&amp;K27&amp;" cm"</f>
        <v>U = 2 · a + 2 · b = 2 · 9 cm + 2 · 8 cm = 34 cm</v>
      </c>
      <c r="M27" s="4">
        <f ca="1">K27*F27</f>
        <v>102</v>
      </c>
      <c r="N27" s="4" t="str">
        <f ca="1">"M = O - 2 · G = "&amp;O27&amp;" cm² - 2 · "&amp;I27&amp;" cm² = "&amp;M27&amp;" cm²"</f>
        <v>M = O - 2 · G = 246 cm² - 2 · 72 cm² = 102 cm²</v>
      </c>
      <c r="O27" s="6">
        <f ca="1">M27+2*I27</f>
        <v>246</v>
      </c>
      <c r="P27" s="4" t="str">
        <f ca="1">"O = 2 · G + M = 2 · "&amp;I27&amp;" cm² + "&amp;M27&amp;" cm² = "&amp;O27&amp;" cm²"</f>
        <v>O = 2 · G + M = 2 · 72 cm² + 102 cm² = 246 cm²</v>
      </c>
      <c r="Q27" s="4">
        <f ca="1">I27*F27</f>
        <v>216</v>
      </c>
      <c r="R27" s="4" t="str">
        <f ca="1">"V = G · h = "&amp;I27&amp;" cm² · "&amp;F27&amp;" cm = "&amp;Q27&amp;" cm³"</f>
        <v>V = G · h = 72 cm² · 3 cm = 216 cm³</v>
      </c>
      <c r="V27" s="4" t="e">
        <f t="shared" ca="1" si="24"/>
        <v>#N/A</v>
      </c>
      <c r="W27" s="4">
        <f ca="1">RAND()</f>
        <v>0.78597678597601262</v>
      </c>
      <c r="X27" s="4" t="str">
        <f ca="1">H27</f>
        <v>Gegeben: a = 9 cm, b = 8cm, O = 246 cm²</v>
      </c>
      <c r="Y27" s="4" t="str">
        <f>"Berechne: h, G, U, M und V"</f>
        <v>Berechne: h, G, U, M und V</v>
      </c>
      <c r="Z27" s="4" t="str">
        <f ca="1">J27</f>
        <v>G = a · b = 9 cm · 8 cm = 72 cm²</v>
      </c>
      <c r="AA27" s="4" t="str">
        <f ca="1">L27</f>
        <v>U = 2 · a + 2 · b = 2 · 9 cm + 2 · 8 cm = 34 cm</v>
      </c>
      <c r="AB27" s="4" t="str">
        <f ca="1">N27</f>
        <v>M = O - 2 · G = 246 cm² - 2 · 72 cm² = 102 cm²</v>
      </c>
      <c r="AC27" s="4" t="str">
        <f ca="1">G27</f>
        <v>h = M : U = 102 cm² : 34 cm = 3 cm</v>
      </c>
      <c r="AD27" s="4" t="str">
        <f ca="1">R27</f>
        <v>V = G · h = 72 cm² · 3 cm = 216 cm³</v>
      </c>
    </row>
    <row r="28" spans="2:30" x14ac:dyDescent="0.25">
      <c r="B28" s="8">
        <f ca="1">ROUND(RAND()*$D$2,0)+1</f>
        <v>7</v>
      </c>
      <c r="C28" s="4" t="str">
        <f ca="1">"a = G : b = "&amp;I28&amp;" cm² : "&amp;D28&amp;" cm = "&amp;B28&amp;" cm"</f>
        <v>a = G : b = 63 cm² : 9 cm = 7 cm</v>
      </c>
      <c r="D28" s="6">
        <f ca="1">ROUND(RAND()*$D$2,0)+1</f>
        <v>9</v>
      </c>
      <c r="F28" s="6">
        <f ca="1">ROUND(RAND()*$D$2,0)+1</f>
        <v>10</v>
      </c>
      <c r="H28" s="4" t="str">
        <f ca="1">"Gegeben: b = "&amp;D28&amp;" cm, h = "&amp;F28&amp;"cm, G = "&amp;I28&amp;" cm²"</f>
        <v>Gegeben: b = 9 cm, h = 10cm, G = 63 cm²</v>
      </c>
      <c r="I28" s="6">
        <f ca="1">B28*D28</f>
        <v>63</v>
      </c>
      <c r="J28" s="4" t="str">
        <f ca="1">"G = a · b = "&amp;B28&amp;" cm · "&amp;D28&amp;" cm = "&amp;I28&amp;" cm²"</f>
        <v>G = a · b = 7 cm · 9 cm = 63 cm²</v>
      </c>
      <c r="K28" s="4">
        <f ca="1">2*B28+2*D28</f>
        <v>32</v>
      </c>
      <c r="L28" s="4" t="str">
        <f ca="1">"U = 2 · a + 2 · b = 2 · "&amp;B28&amp;" cm + 2 · "&amp;D28&amp;" cm = "&amp;K28&amp;" cm"</f>
        <v>U = 2 · a + 2 · b = 2 · 7 cm + 2 · 9 cm = 32 cm</v>
      </c>
      <c r="M28" s="4">
        <f ca="1">K28*F28</f>
        <v>320</v>
      </c>
      <c r="N28" s="4" t="str">
        <f ca="1">"M = U · h = "&amp;K28&amp;" cm · "&amp;F28&amp;" cm = "&amp;M28&amp;" cm²"</f>
        <v>M = U · h = 32 cm · 10 cm = 320 cm²</v>
      </c>
      <c r="O28" s="4">
        <f ca="1">M28+2*I28</f>
        <v>446</v>
      </c>
      <c r="P28" s="4" t="str">
        <f ca="1">"O = 2 · G + M = 2 · "&amp;I28&amp;" cm² + "&amp;M28&amp;" cm² = "&amp;O28&amp;" cm²"</f>
        <v>O = 2 · G + M = 2 · 63 cm² + 320 cm² = 446 cm²</v>
      </c>
      <c r="Q28" s="4">
        <f ca="1">I28*F28</f>
        <v>630</v>
      </c>
      <c r="R28" s="4" t="str">
        <f ca="1">"V = G · h = "&amp;I28&amp;" cm² · "&amp;F28&amp;" cm = "&amp;Q28&amp;" cm³"</f>
        <v>V = G · h = 63 cm² · 10 cm = 630 cm³</v>
      </c>
      <c r="V28" s="4" t="e">
        <f t="shared" ca="1" si="24"/>
        <v>#N/A</v>
      </c>
      <c r="W28" s="4">
        <f ca="1">RAND()</f>
        <v>0.94489239922393697</v>
      </c>
      <c r="X28" s="4" t="str">
        <f ca="1">H28</f>
        <v>Gegeben: b = 9 cm, h = 10cm, G = 63 cm²</v>
      </c>
      <c r="Y28" s="4" t="str">
        <f>"Berechne: a, U, M, O und V"</f>
        <v>Berechne: a, U, M, O und V</v>
      </c>
      <c r="Z28" s="4" t="str">
        <f ca="1">C28</f>
        <v>a = G : b = 63 cm² : 9 cm = 7 cm</v>
      </c>
      <c r="AA28" s="4" t="str">
        <f ca="1">L28</f>
        <v>U = 2 · a + 2 · b = 2 · 7 cm + 2 · 9 cm = 32 cm</v>
      </c>
      <c r="AB28" s="4" t="str">
        <f ca="1">N28</f>
        <v>M = U · h = 32 cm · 10 cm = 320 cm²</v>
      </c>
      <c r="AC28" s="4" t="str">
        <f ca="1">P28</f>
        <v>O = 2 · G + M = 2 · 63 cm² + 320 cm² = 446 cm²</v>
      </c>
      <c r="AD28" s="4" t="str">
        <f ca="1">R28</f>
        <v>V = G · h = 63 cm² · 10 cm = 630 cm³</v>
      </c>
    </row>
    <row r="29" spans="2:30" x14ac:dyDescent="0.25">
      <c r="B29" s="8">
        <f ca="1">ROUND(RAND()*$D$2,0)+1</f>
        <v>6</v>
      </c>
      <c r="C29" s="4" t="str">
        <f ca="1">"a = G : b = "&amp;I29&amp;" cm² : "&amp;D29&amp;" cm = "&amp;B29&amp;" cm"</f>
        <v>a = G : b = 30 cm² : 5 cm = 6 cm</v>
      </c>
      <c r="D29" s="6">
        <f ca="1">ROUND(RAND()*$D$2,0)+1</f>
        <v>5</v>
      </c>
      <c r="F29" s="8">
        <f ca="1">ROUND(RAND()*$D$2,0)+1</f>
        <v>2</v>
      </c>
      <c r="G29" s="4" t="str">
        <f ca="1">"h = V : G = "&amp;Q29&amp;" cm³ : "&amp;I29&amp;" cm² = "&amp;F29&amp;" cm"</f>
        <v>h = V : G = 60 cm³ : 30 cm² = 2 cm</v>
      </c>
      <c r="H29" s="4" t="str">
        <f ca="1">"Gegeben: b = "&amp;D29&amp;" cm, G = "&amp;I29&amp;"cm², V = "&amp;Q29&amp;" cm³"</f>
        <v>Gegeben: b = 5 cm, G = 30cm², V = 60 cm³</v>
      </c>
      <c r="I29" s="6">
        <f ca="1">B29*D29</f>
        <v>30</v>
      </c>
      <c r="J29" s="4" t="str">
        <f ca="1">"G = a · b = "&amp;B29&amp;" cm · "&amp;D29&amp;" cm = "&amp;I29&amp;" cm²"</f>
        <v>G = a · b = 6 cm · 5 cm = 30 cm²</v>
      </c>
      <c r="K29" s="4">
        <f ca="1">2*B29+2*D29</f>
        <v>22</v>
      </c>
      <c r="L29" s="4" t="str">
        <f ca="1">"U = 2 · a + 2 · b = 2 · "&amp;B29&amp;" cm + 2 · "&amp;D29&amp;" cm = "&amp;K29&amp;" cm"</f>
        <v>U = 2 · a + 2 · b = 2 · 6 cm + 2 · 5 cm = 22 cm</v>
      </c>
      <c r="M29" s="4">
        <f ca="1">K29*F29</f>
        <v>44</v>
      </c>
      <c r="N29" s="4" t="str">
        <f ca="1">"M = U · h = "&amp;K29&amp;" cm · "&amp;F29&amp;" cm = "&amp;M29&amp;" cm²"</f>
        <v>M = U · h = 22 cm · 2 cm = 44 cm²</v>
      </c>
      <c r="O29" s="8">
        <f ca="1">M29+2*I29</f>
        <v>104</v>
      </c>
      <c r="P29" s="4" t="str">
        <f ca="1">"O = 2 · G + M = 2 · "&amp;I29&amp;" cm² + "&amp;M29&amp;" cm² = "&amp;O29&amp;" cm²"</f>
        <v>O = 2 · G + M = 2 · 30 cm² + 44 cm² = 104 cm²</v>
      </c>
      <c r="Q29" s="6">
        <f ca="1">I29*F29</f>
        <v>60</v>
      </c>
      <c r="R29" s="4" t="str">
        <f ca="1">"V = G · h = "&amp;I29&amp;" cm² · "&amp;F29&amp;" cm = "&amp;Q29&amp;" cm³"</f>
        <v>V = G · h = 30 cm² · 2 cm = 60 cm³</v>
      </c>
      <c r="V29" s="4" t="e">
        <f t="shared" ca="1" si="24"/>
        <v>#N/A</v>
      </c>
      <c r="W29" s="4">
        <f ca="1">RAND()</f>
        <v>0.57716626481101729</v>
      </c>
      <c r="X29" s="4" t="str">
        <f ca="1">H29</f>
        <v>Gegeben: b = 5 cm, G = 30cm², V = 60 cm³</v>
      </c>
      <c r="Y29" s="4" t="str">
        <f>"Berechne: a, h, U, M und O"</f>
        <v>Berechne: a, h, U, M und O</v>
      </c>
      <c r="Z29" s="4" t="str">
        <f ca="1">C29</f>
        <v>a = G : b = 30 cm² : 5 cm = 6 cm</v>
      </c>
      <c r="AA29" s="4" t="str">
        <f ca="1">L29</f>
        <v>U = 2 · a + 2 · b = 2 · 6 cm + 2 · 5 cm = 22 cm</v>
      </c>
      <c r="AB29" s="4" t="str">
        <f ca="1">G29</f>
        <v>h = V : G = 60 cm³ : 30 cm² = 2 cm</v>
      </c>
      <c r="AC29" s="4" t="str">
        <f ca="1">N29</f>
        <v>M = U · h = 22 cm · 2 cm = 44 cm²</v>
      </c>
      <c r="AD29" s="4" t="str">
        <f ca="1">P29</f>
        <v>O = 2 · G + M = 2 · 30 cm² + 44 cm² = 104 cm²</v>
      </c>
    </row>
    <row r="31" spans="2:30" x14ac:dyDescent="0.25">
      <c r="F31" s="5"/>
      <c r="G31" s="5"/>
      <c r="H31" s="5"/>
      <c r="I31" s="5"/>
    </row>
    <row r="33" spans="2:9" x14ac:dyDescent="0.25">
      <c r="F33" s="5"/>
      <c r="G33" s="5"/>
      <c r="H33" s="5"/>
      <c r="I33" s="5"/>
    </row>
    <row r="34" spans="2:9" ht="15" x14ac:dyDescent="0.25">
      <c r="B34" s="1"/>
      <c r="C34" s="1"/>
      <c r="D34" s="1"/>
      <c r="E34" s="1"/>
    </row>
    <row r="45" spans="2:9" ht="15" x14ac:dyDescent="0.25">
      <c r="B45" s="1"/>
      <c r="C45" s="1"/>
      <c r="D45" s="1"/>
      <c r="E45" s="1"/>
    </row>
    <row r="46" spans="2:9" ht="15" x14ac:dyDescent="0.25">
      <c r="B46" s="1"/>
      <c r="C46" s="1"/>
      <c r="D46" s="1"/>
      <c r="E46" s="1"/>
    </row>
    <row r="47" spans="2:9" ht="15" x14ac:dyDescent="0.25">
      <c r="B47" s="1"/>
      <c r="C47" s="1"/>
      <c r="D47" s="1"/>
      <c r="E47" s="1"/>
    </row>
    <row r="48" spans="2:9" ht="15" x14ac:dyDescent="0.25">
      <c r="B48" s="1"/>
      <c r="C48" s="1"/>
      <c r="D48" s="1"/>
      <c r="E48" s="1"/>
    </row>
    <row r="49" spans="2:5" ht="15" x14ac:dyDescent="0.25">
      <c r="B49" s="1"/>
      <c r="C49" s="1"/>
      <c r="D49" s="1"/>
      <c r="E49" s="1"/>
    </row>
    <row r="50" spans="2:5" ht="15" x14ac:dyDescent="0.25">
      <c r="B50" s="1"/>
      <c r="C50" s="1"/>
      <c r="D50" s="1"/>
      <c r="E50" s="1"/>
    </row>
    <row r="51" spans="2:5" ht="15" x14ac:dyDescent="0.25">
      <c r="D51" s="1"/>
      <c r="E51" s="1"/>
    </row>
    <row r="52" spans="2:5" ht="15" x14ac:dyDescent="0.25">
      <c r="B52" s="2"/>
      <c r="C52" s="2"/>
      <c r="D52" s="1"/>
      <c r="E52" s="1"/>
    </row>
    <row r="53" spans="2:5" ht="15" x14ac:dyDescent="0.25">
      <c r="D53" s="1"/>
      <c r="E53" s="1"/>
    </row>
    <row r="54" spans="2:5" ht="15" x14ac:dyDescent="0.25">
      <c r="B54" s="1"/>
      <c r="C54" s="1"/>
      <c r="D54" s="1"/>
      <c r="E54" s="1"/>
    </row>
    <row r="55" spans="2:5" ht="15" x14ac:dyDescent="0.25">
      <c r="B55" s="1"/>
      <c r="C55" s="1"/>
      <c r="D55" s="1"/>
      <c r="E55" s="1"/>
    </row>
    <row r="56" spans="2:5" ht="15" x14ac:dyDescent="0.25">
      <c r="B56" s="1"/>
      <c r="C56" s="1"/>
      <c r="D56" s="1"/>
      <c r="E56" s="1"/>
    </row>
    <row r="57" spans="2:5" ht="15" x14ac:dyDescent="0.25">
      <c r="B57" s="1"/>
      <c r="C57" s="1"/>
      <c r="D57" s="1"/>
      <c r="E57" s="1"/>
    </row>
    <row r="58" spans="2:5" ht="15" x14ac:dyDescent="0.25">
      <c r="B58" s="1"/>
      <c r="C58" s="1"/>
      <c r="D58" s="1"/>
      <c r="E58" s="1"/>
    </row>
    <row r="59" spans="2:5" ht="15" x14ac:dyDescent="0.25">
      <c r="B59" s="1"/>
      <c r="C59" s="1"/>
      <c r="D59" s="1"/>
      <c r="E59" s="1"/>
    </row>
    <row r="60" spans="2:5" ht="15" x14ac:dyDescent="0.25">
      <c r="B60" s="1"/>
      <c r="C60" s="1"/>
      <c r="D60" s="1"/>
      <c r="E60" s="1"/>
    </row>
    <row r="61" spans="2:5" ht="15" x14ac:dyDescent="0.25">
      <c r="D61" s="1"/>
      <c r="E61" s="1"/>
    </row>
    <row r="62" spans="2:5" ht="15" x14ac:dyDescent="0.25">
      <c r="B62" s="2"/>
      <c r="C62" s="2"/>
      <c r="D62" s="1"/>
      <c r="E62" s="1"/>
    </row>
    <row r="64" spans="2:5" ht="15" x14ac:dyDescent="0.25">
      <c r="B64" s="1"/>
      <c r="C64" s="1"/>
      <c r="D64" s="1"/>
      <c r="E64" s="1"/>
    </row>
    <row r="65" spans="2:5" ht="15" x14ac:dyDescent="0.25">
      <c r="B65" s="1"/>
      <c r="C65" s="1"/>
      <c r="D65" s="1"/>
      <c r="E65" s="1"/>
    </row>
    <row r="66" spans="2:5" ht="15" x14ac:dyDescent="0.25">
      <c r="B66" s="1"/>
      <c r="C66" s="1"/>
      <c r="D66" s="1"/>
      <c r="E66" s="1"/>
    </row>
    <row r="67" spans="2:5" ht="15" x14ac:dyDescent="0.25">
      <c r="B67" s="1"/>
      <c r="C67" s="1"/>
      <c r="D67" s="1"/>
      <c r="E67" s="1"/>
    </row>
    <row r="68" spans="2:5" ht="15" x14ac:dyDescent="0.25">
      <c r="B68" s="1"/>
      <c r="C68" s="1"/>
      <c r="D68" s="1"/>
      <c r="E68" s="1"/>
    </row>
    <row r="69" spans="2:5" ht="15" x14ac:dyDescent="0.25">
      <c r="B69" s="1"/>
      <c r="C69" s="1"/>
      <c r="D69" s="1"/>
      <c r="E69" s="1"/>
    </row>
    <row r="70" spans="2:5" ht="15" x14ac:dyDescent="0.25">
      <c r="B70" s="1"/>
      <c r="C70" s="1"/>
      <c r="D70" s="1"/>
      <c r="E70" s="1"/>
    </row>
    <row r="72" spans="2:5" ht="15" x14ac:dyDescent="0.25">
      <c r="B72" s="2"/>
      <c r="C72" s="2"/>
    </row>
    <row r="74" spans="2:5" ht="15" x14ac:dyDescent="0.25">
      <c r="B74" s="1"/>
      <c r="C74" s="1"/>
      <c r="D74" s="1"/>
      <c r="E74" s="1"/>
    </row>
    <row r="75" spans="2:5" ht="15" x14ac:dyDescent="0.25">
      <c r="B75" s="1"/>
      <c r="C75" s="1"/>
      <c r="D75" s="1"/>
      <c r="E75" s="1"/>
    </row>
    <row r="76" spans="2:5" ht="15" x14ac:dyDescent="0.25">
      <c r="B76" s="1"/>
      <c r="C76" s="1"/>
      <c r="D76" s="1"/>
      <c r="E76" s="1"/>
    </row>
    <row r="77" spans="2:5" ht="15" x14ac:dyDescent="0.25">
      <c r="B77" s="1"/>
      <c r="C77" s="1"/>
      <c r="D77" s="1"/>
      <c r="E77" s="1"/>
    </row>
    <row r="78" spans="2:5" ht="15" x14ac:dyDescent="0.25">
      <c r="B78" s="1"/>
      <c r="C78" s="1"/>
      <c r="D78" s="1"/>
      <c r="E78" s="1"/>
    </row>
    <row r="79" spans="2:5" ht="15" x14ac:dyDescent="0.25">
      <c r="B79" s="1"/>
      <c r="C79" s="1"/>
      <c r="D79" s="1"/>
      <c r="E79" s="1"/>
    </row>
    <row r="80" spans="2:5" ht="15" x14ac:dyDescent="0.25">
      <c r="B80" s="1"/>
      <c r="C80" s="1"/>
      <c r="D80" s="1"/>
      <c r="E80" s="1"/>
    </row>
    <row r="82" spans="2:5" ht="15" x14ac:dyDescent="0.25">
      <c r="B82" s="2"/>
      <c r="C82" s="2"/>
    </row>
    <row r="84" spans="2:5" ht="15" x14ac:dyDescent="0.25">
      <c r="B84" s="1"/>
      <c r="C84" s="1"/>
      <c r="D84" s="1"/>
      <c r="E84" s="1"/>
    </row>
    <row r="85" spans="2:5" ht="15" x14ac:dyDescent="0.25">
      <c r="B85" s="1"/>
      <c r="C85" s="1"/>
      <c r="D85" s="1"/>
      <c r="E85" s="1"/>
    </row>
    <row r="86" spans="2:5" ht="15" x14ac:dyDescent="0.25">
      <c r="B86" s="1"/>
      <c r="C86" s="1"/>
      <c r="D86" s="1"/>
      <c r="E86" s="1"/>
    </row>
    <row r="87" spans="2:5" ht="15" x14ac:dyDescent="0.25">
      <c r="B87" s="1"/>
      <c r="C87" s="1"/>
      <c r="D87" s="1"/>
      <c r="E87" s="1"/>
    </row>
    <row r="88" spans="2:5" ht="15" x14ac:dyDescent="0.25">
      <c r="B88" s="1"/>
      <c r="C88" s="1"/>
      <c r="D88" s="1"/>
      <c r="E88" s="1"/>
    </row>
    <row r="89" spans="2:5" ht="15" x14ac:dyDescent="0.25">
      <c r="B89" s="1"/>
      <c r="C89" s="1"/>
      <c r="D89" s="1"/>
      <c r="E89" s="1"/>
    </row>
    <row r="90" spans="2:5" ht="15" x14ac:dyDescent="0.25">
      <c r="B90" s="1"/>
      <c r="C90" s="1"/>
      <c r="D90" s="1"/>
      <c r="E90" s="1"/>
    </row>
    <row r="92" spans="2:5" ht="15" x14ac:dyDescent="0.25">
      <c r="B92" s="2"/>
      <c r="C92" s="2"/>
    </row>
    <row r="94" spans="2:5" ht="15" x14ac:dyDescent="0.25">
      <c r="B94" s="1"/>
      <c r="C94" s="1"/>
      <c r="D94" s="1"/>
      <c r="E94" s="1"/>
    </row>
    <row r="95" spans="2:5" ht="15" x14ac:dyDescent="0.25">
      <c r="B95" s="1"/>
      <c r="C95" s="1"/>
      <c r="D95" s="1"/>
      <c r="E95" s="1"/>
    </row>
    <row r="96" spans="2:5" ht="15" x14ac:dyDescent="0.25">
      <c r="B96" s="1"/>
      <c r="C96" s="1"/>
      <c r="D96" s="1"/>
      <c r="E96" s="1"/>
    </row>
    <row r="97" spans="2:5" ht="15" x14ac:dyDescent="0.25">
      <c r="B97" s="1"/>
      <c r="C97" s="1"/>
      <c r="D97" s="1"/>
      <c r="E97" s="1"/>
    </row>
    <row r="98" spans="2:5" ht="15" x14ac:dyDescent="0.25">
      <c r="B98" s="1"/>
      <c r="C98" s="1"/>
      <c r="D98" s="1"/>
      <c r="E98" s="1"/>
    </row>
    <row r="99" spans="2:5" ht="15" x14ac:dyDescent="0.25">
      <c r="B99" s="1"/>
      <c r="C99" s="1"/>
      <c r="D99" s="1"/>
      <c r="E99" s="1"/>
    </row>
    <row r="100" spans="2:5" ht="15" x14ac:dyDescent="0.25">
      <c r="B100" s="1"/>
      <c r="C100" s="1"/>
      <c r="D100" s="1"/>
      <c r="E100" s="1"/>
    </row>
    <row r="102" spans="2:5" ht="15" x14ac:dyDescent="0.25">
      <c r="B102" s="2"/>
      <c r="C102" s="2"/>
    </row>
    <row r="104" spans="2:5" ht="15" x14ac:dyDescent="0.25">
      <c r="B104" s="1"/>
      <c r="C104" s="1"/>
      <c r="D104" s="1"/>
      <c r="E104" s="1"/>
    </row>
    <row r="105" spans="2:5" ht="15" x14ac:dyDescent="0.25">
      <c r="B105" s="1"/>
      <c r="C105" s="1"/>
      <c r="D105" s="1"/>
      <c r="E105" s="1"/>
    </row>
    <row r="106" spans="2:5" ht="15" x14ac:dyDescent="0.25">
      <c r="B106" s="1"/>
      <c r="C106" s="1"/>
      <c r="D106" s="1"/>
      <c r="E106" s="1"/>
    </row>
    <row r="107" spans="2:5" ht="15" x14ac:dyDescent="0.25">
      <c r="B107" s="1"/>
      <c r="C107" s="1"/>
      <c r="D107" s="1"/>
      <c r="E107" s="1"/>
    </row>
    <row r="108" spans="2:5" ht="15" x14ac:dyDescent="0.25">
      <c r="B108" s="1"/>
      <c r="C108" s="1"/>
      <c r="D108" s="1"/>
      <c r="E108" s="1"/>
    </row>
    <row r="109" spans="2:5" ht="15" x14ac:dyDescent="0.25">
      <c r="B109" s="1"/>
      <c r="C109" s="1"/>
      <c r="D109" s="1"/>
      <c r="E109" s="1"/>
    </row>
    <row r="110" spans="2:5" ht="15" x14ac:dyDescent="0.25">
      <c r="B110" s="1"/>
      <c r="C110" s="1"/>
      <c r="D110" s="1"/>
      <c r="E110" s="1"/>
    </row>
    <row r="112" spans="2:5" ht="15" x14ac:dyDescent="0.25">
      <c r="B112" s="2"/>
      <c r="C112" s="2"/>
    </row>
    <row r="114" spans="2:5" ht="15" x14ac:dyDescent="0.25">
      <c r="B114" s="1"/>
      <c r="C114" s="1"/>
      <c r="D114" s="1"/>
      <c r="E114" s="1"/>
    </row>
    <row r="115" spans="2:5" ht="15" x14ac:dyDescent="0.25">
      <c r="B115" s="1"/>
      <c r="C115" s="1"/>
      <c r="D115" s="1"/>
      <c r="E115" s="1"/>
    </row>
    <row r="116" spans="2:5" ht="15" x14ac:dyDescent="0.25">
      <c r="B116" s="1"/>
      <c r="C116" s="1"/>
      <c r="D116" s="1"/>
      <c r="E116" s="1"/>
    </row>
    <row r="117" spans="2:5" ht="15" x14ac:dyDescent="0.25">
      <c r="B117" s="1"/>
      <c r="C117" s="1"/>
      <c r="D117" s="1"/>
      <c r="E117" s="1"/>
    </row>
    <row r="118" spans="2:5" ht="15" x14ac:dyDescent="0.25">
      <c r="B118" s="1"/>
      <c r="C118" s="1"/>
      <c r="D118" s="1"/>
      <c r="E118" s="1"/>
    </row>
    <row r="119" spans="2:5" ht="15" x14ac:dyDescent="0.25">
      <c r="B119" s="1"/>
      <c r="C119" s="1"/>
      <c r="D119" s="1"/>
      <c r="E119" s="1"/>
    </row>
    <row r="120" spans="2:5" ht="15" x14ac:dyDescent="0.25">
      <c r="B120" s="1"/>
      <c r="C120" s="1"/>
      <c r="D120" s="1"/>
      <c r="E120" s="1"/>
    </row>
    <row r="124" spans="2:5" ht="15" x14ac:dyDescent="0.25">
      <c r="B124" s="1"/>
      <c r="C124" s="1"/>
      <c r="D124" s="1"/>
      <c r="E124" s="1"/>
    </row>
    <row r="125" spans="2:5" ht="15" x14ac:dyDescent="0.25">
      <c r="B125" s="1"/>
      <c r="C125" s="1"/>
      <c r="D125" s="1"/>
      <c r="E125" s="1"/>
    </row>
    <row r="126" spans="2:5" ht="15" x14ac:dyDescent="0.25">
      <c r="B126" s="1"/>
      <c r="C126" s="1"/>
      <c r="D126" s="1"/>
      <c r="E126" s="1"/>
    </row>
    <row r="127" spans="2:5" ht="15" x14ac:dyDescent="0.25">
      <c r="B127" s="1"/>
      <c r="C127" s="1"/>
      <c r="D127" s="1"/>
      <c r="E127" s="1"/>
    </row>
    <row r="128" spans="2:5" ht="15" x14ac:dyDescent="0.25">
      <c r="B128" s="1"/>
      <c r="C128" s="1"/>
      <c r="D128" s="1"/>
      <c r="E128" s="1"/>
    </row>
    <row r="129" spans="2:5" ht="15" x14ac:dyDescent="0.25">
      <c r="B129" s="1"/>
      <c r="C129" s="1"/>
      <c r="D129" s="1"/>
      <c r="E129" s="1"/>
    </row>
    <row r="130" spans="2:5" ht="15" x14ac:dyDescent="0.25">
      <c r="B130" s="1"/>
      <c r="C130" s="1"/>
      <c r="D130" s="1"/>
      <c r="E130" s="1"/>
    </row>
    <row r="134" spans="2:5" ht="15" x14ac:dyDescent="0.25">
      <c r="B134" s="1"/>
      <c r="C134" s="1"/>
      <c r="D134" s="1"/>
      <c r="E134" s="1"/>
    </row>
    <row r="135" spans="2:5" ht="15" x14ac:dyDescent="0.25">
      <c r="B135" s="1"/>
      <c r="C135" s="1"/>
      <c r="D135" s="1"/>
      <c r="E135" s="1"/>
    </row>
    <row r="136" spans="2:5" ht="15" x14ac:dyDescent="0.25">
      <c r="B136" s="1"/>
      <c r="C136" s="1"/>
      <c r="D136" s="1"/>
      <c r="E136" s="1"/>
    </row>
    <row r="137" spans="2:5" ht="15" x14ac:dyDescent="0.25">
      <c r="B137" s="1"/>
      <c r="C137" s="1"/>
      <c r="D137" s="1"/>
      <c r="E137" s="1"/>
    </row>
    <row r="138" spans="2:5" ht="15" x14ac:dyDescent="0.25">
      <c r="B138" s="1"/>
      <c r="C138" s="1"/>
      <c r="D138" s="1"/>
      <c r="E138" s="1"/>
    </row>
    <row r="139" spans="2:5" ht="15" x14ac:dyDescent="0.25">
      <c r="B139" s="1"/>
      <c r="C139" s="1"/>
      <c r="D139" s="1"/>
      <c r="E139" s="1"/>
    </row>
    <row r="140" spans="2:5" ht="15" x14ac:dyDescent="0.25">
      <c r="B140" s="1"/>
      <c r="C140" s="1"/>
      <c r="D140" s="1"/>
      <c r="E140" s="1"/>
    </row>
    <row r="144" spans="2:5" ht="15" x14ac:dyDescent="0.25">
      <c r="B144" s="1"/>
      <c r="C144" s="1"/>
      <c r="D144" s="1"/>
      <c r="E144" s="1"/>
    </row>
    <row r="145" spans="2:5" ht="15" x14ac:dyDescent="0.25">
      <c r="B145" s="1"/>
      <c r="C145" s="1"/>
      <c r="D145" s="1"/>
      <c r="E145" s="1"/>
    </row>
    <row r="146" spans="2:5" ht="15" x14ac:dyDescent="0.25">
      <c r="B146" s="1"/>
      <c r="C146" s="1"/>
      <c r="D146" s="1"/>
      <c r="E146" s="1"/>
    </row>
    <row r="147" spans="2:5" ht="15" x14ac:dyDescent="0.25">
      <c r="B147" s="1"/>
      <c r="C147" s="1"/>
      <c r="D147" s="1"/>
      <c r="E147" s="1"/>
    </row>
    <row r="148" spans="2:5" ht="15" x14ac:dyDescent="0.25">
      <c r="B148" s="1"/>
      <c r="C148" s="1"/>
      <c r="D148" s="1"/>
      <c r="E148" s="1"/>
    </row>
    <row r="149" spans="2:5" ht="15" x14ac:dyDescent="0.25">
      <c r="B149" s="1"/>
      <c r="C149" s="1"/>
      <c r="D149" s="1"/>
      <c r="E149" s="1"/>
    </row>
    <row r="150" spans="2:5" ht="15" x14ac:dyDescent="0.25">
      <c r="B150" s="1"/>
      <c r="C150" s="1"/>
      <c r="D150" s="1"/>
      <c r="E150" s="1"/>
    </row>
    <row r="154" spans="2:5" ht="15" x14ac:dyDescent="0.25">
      <c r="B154" s="1"/>
      <c r="C154" s="1"/>
      <c r="D154" s="1"/>
      <c r="E154" s="1"/>
    </row>
    <row r="155" spans="2:5" ht="15" x14ac:dyDescent="0.25">
      <c r="B155" s="1"/>
      <c r="C155" s="1"/>
      <c r="D155" s="1"/>
      <c r="E155" s="1"/>
    </row>
    <row r="156" spans="2:5" ht="15" x14ac:dyDescent="0.25">
      <c r="B156" s="1"/>
      <c r="C156" s="1"/>
      <c r="D156" s="1"/>
      <c r="E156" s="1"/>
    </row>
    <row r="157" spans="2:5" ht="15" x14ac:dyDescent="0.25">
      <c r="B157" s="1"/>
      <c r="C157" s="1"/>
      <c r="D157" s="1"/>
      <c r="E157" s="1"/>
    </row>
    <row r="158" spans="2:5" ht="15" x14ac:dyDescent="0.25">
      <c r="B158" s="1"/>
      <c r="C158" s="1"/>
      <c r="D158" s="1"/>
      <c r="E158" s="1"/>
    </row>
    <row r="159" spans="2:5" ht="15" x14ac:dyDescent="0.25">
      <c r="B159" s="1"/>
      <c r="C159" s="1"/>
      <c r="D159" s="1"/>
      <c r="E159" s="1"/>
    </row>
    <row r="160" spans="2:5" ht="15" x14ac:dyDescent="0.25">
      <c r="B160" s="1"/>
      <c r="C160" s="1"/>
      <c r="D160" s="1"/>
      <c r="E160" s="1"/>
    </row>
    <row r="164" spans="2:5" ht="15" x14ac:dyDescent="0.25">
      <c r="B164" s="1"/>
      <c r="C164" s="1"/>
      <c r="D164" s="1"/>
      <c r="E164" s="1"/>
    </row>
    <row r="165" spans="2:5" ht="15" x14ac:dyDescent="0.25">
      <c r="B165" s="1"/>
      <c r="C165" s="1"/>
      <c r="D165" s="1"/>
      <c r="E165" s="1"/>
    </row>
    <row r="166" spans="2:5" ht="15" x14ac:dyDescent="0.25">
      <c r="B166" s="1"/>
      <c r="C166" s="1"/>
      <c r="D166" s="1"/>
      <c r="E166" s="1"/>
    </row>
    <row r="167" spans="2:5" ht="15" x14ac:dyDescent="0.25">
      <c r="B167" s="1"/>
      <c r="C167" s="1"/>
      <c r="D167" s="1"/>
      <c r="E167" s="1"/>
    </row>
    <row r="168" spans="2:5" ht="15" x14ac:dyDescent="0.25">
      <c r="B168" s="1"/>
      <c r="C168" s="1"/>
      <c r="D168" s="1"/>
      <c r="E168" s="1"/>
    </row>
    <row r="169" spans="2:5" ht="15" x14ac:dyDescent="0.25">
      <c r="B169" s="1"/>
      <c r="C169" s="1"/>
      <c r="D169" s="1"/>
      <c r="E169" s="1"/>
    </row>
    <row r="170" spans="2:5" ht="15" x14ac:dyDescent="0.25">
      <c r="B170" s="1"/>
      <c r="C170" s="1"/>
      <c r="D170" s="1"/>
      <c r="E170" s="1"/>
    </row>
    <row r="172" spans="2:5" ht="15" x14ac:dyDescent="0.25">
      <c r="B172" s="2"/>
      <c r="C172" s="2"/>
    </row>
    <row r="174" spans="2:5" ht="15" x14ac:dyDescent="0.25">
      <c r="B174" s="1"/>
      <c r="C174" s="1"/>
      <c r="D174" s="1"/>
      <c r="E174" s="1"/>
    </row>
    <row r="175" spans="2:5" ht="15" x14ac:dyDescent="0.25">
      <c r="B175" s="1"/>
      <c r="C175" s="1"/>
      <c r="D175" s="1"/>
      <c r="E175" s="1"/>
    </row>
    <row r="176" spans="2:5" ht="15" x14ac:dyDescent="0.25">
      <c r="B176" s="1"/>
      <c r="C176" s="1"/>
      <c r="D176" s="1"/>
      <c r="E176" s="1"/>
    </row>
    <row r="177" spans="2:5" ht="15" x14ac:dyDescent="0.25">
      <c r="B177" s="1"/>
      <c r="C177" s="1"/>
      <c r="D177" s="1"/>
      <c r="E177" s="1"/>
    </row>
    <row r="178" spans="2:5" ht="15" x14ac:dyDescent="0.25">
      <c r="B178" s="1"/>
      <c r="C178" s="1"/>
      <c r="D178" s="1"/>
      <c r="E178" s="1"/>
    </row>
    <row r="179" spans="2:5" ht="15" x14ac:dyDescent="0.25">
      <c r="B179" s="1"/>
      <c r="C179" s="1"/>
      <c r="D179" s="1"/>
      <c r="E179" s="1"/>
    </row>
    <row r="180" spans="2:5" ht="15" x14ac:dyDescent="0.25">
      <c r="B180" s="1"/>
      <c r="C180" s="1"/>
      <c r="D180" s="1"/>
      <c r="E180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Kreis</vt:lpstr>
      <vt:lpstr>Kreis_Daten</vt:lpstr>
      <vt:lpstr>Quadrat</vt:lpstr>
      <vt:lpstr>Quadrat_Daten</vt:lpstr>
      <vt:lpstr>Kreis!Druckbereich</vt:lpstr>
      <vt:lpstr>Quadrat!Druckbereich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2020-09-27T13:02:51Z</cp:lastPrinted>
  <dcterms:created xsi:type="dcterms:W3CDTF">2009-10-08T17:52:09Z</dcterms:created>
  <dcterms:modified xsi:type="dcterms:W3CDTF">2020-09-27T13:03:42Z</dcterms:modified>
</cp:coreProperties>
</file>